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1700"/>
  </bookViews>
  <sheets>
    <sheet name="Tabelle1" sheetId="1" r:id="rId1"/>
    <sheet name="Tabelle2" sheetId="2" r:id="rId2"/>
  </sheets>
  <definedNames>
    <definedName name="_xlnm.Print_Titles" localSheetId="0">Tabelle1!$40:$40</definedName>
    <definedName name="ersteleerespalte">Tabelle1!#REF!</definedName>
    <definedName name="ReportEnde">Tabelle1!#REF!</definedName>
    <definedName name="Tablewindow">Tabelle1!#REF!</definedName>
    <definedName name="Ueberschrift">Tabelle1!#REF!</definedName>
    <definedName name="Ueberschrift2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6" i="1" l="1"/>
  <c r="K66" i="1" s="1"/>
  <c r="H66" i="1"/>
  <c r="E66" i="1"/>
  <c r="C66" i="1"/>
  <c r="I144" i="1"/>
  <c r="K144" i="1" s="1"/>
  <c r="H144" i="1"/>
  <c r="E144" i="1"/>
  <c r="C144" i="1"/>
  <c r="I142" i="1"/>
  <c r="K142" i="1" s="1"/>
  <c r="H142" i="1"/>
  <c r="E142" i="1"/>
  <c r="C142" i="1"/>
  <c r="I141" i="1"/>
  <c r="K141" i="1" s="1"/>
  <c r="H141" i="1"/>
  <c r="E141" i="1"/>
  <c r="C141" i="1"/>
  <c r="I140" i="1"/>
  <c r="K140" i="1" s="1"/>
  <c r="H140" i="1"/>
  <c r="E140" i="1"/>
  <c r="C140" i="1"/>
  <c r="H74" i="1"/>
  <c r="H45" i="1"/>
  <c r="H46" i="1"/>
  <c r="H47" i="1"/>
  <c r="H48" i="1"/>
  <c r="H44" i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4" i="1"/>
  <c r="K64" i="1" s="1"/>
  <c r="I65" i="1"/>
  <c r="K65" i="1" s="1"/>
  <c r="I67" i="1"/>
  <c r="K67" i="1" s="1"/>
  <c r="I68" i="1"/>
  <c r="K68" i="1" s="1"/>
  <c r="I69" i="1"/>
  <c r="K69" i="1" s="1"/>
  <c r="I71" i="1"/>
  <c r="K71" i="1" s="1"/>
  <c r="I72" i="1"/>
  <c r="K72" i="1" s="1"/>
  <c r="I73" i="1"/>
  <c r="K73" i="1" s="1"/>
  <c r="I74" i="1"/>
  <c r="K74" i="1" s="1"/>
  <c r="I83" i="1"/>
  <c r="K83" i="1" s="1"/>
  <c r="I84" i="1"/>
  <c r="K84" i="1" s="1"/>
  <c r="I85" i="1"/>
  <c r="K85" i="1" s="1"/>
  <c r="I86" i="1"/>
  <c r="K86" i="1" s="1"/>
  <c r="I88" i="1"/>
  <c r="K88" i="1" s="1"/>
  <c r="I89" i="1"/>
  <c r="K89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8" i="1"/>
  <c r="K98" i="1" s="1"/>
  <c r="I99" i="1"/>
  <c r="K99" i="1" s="1"/>
  <c r="I100" i="1"/>
  <c r="K100" i="1" s="1"/>
  <c r="I101" i="1"/>
  <c r="K101" i="1" s="1"/>
  <c r="I102" i="1"/>
  <c r="K102" i="1" s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6" i="1"/>
  <c r="K136" i="1" s="1"/>
  <c r="I137" i="1"/>
  <c r="K137" i="1" s="1"/>
  <c r="I138" i="1"/>
  <c r="K138" i="1" s="1"/>
  <c r="I139" i="1"/>
  <c r="K139" i="1" s="1"/>
  <c r="I145" i="1"/>
  <c r="K145" i="1" s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D156" i="1"/>
  <c r="H155" i="1"/>
  <c r="E155" i="1"/>
  <c r="C155" i="1"/>
  <c r="H154" i="1"/>
  <c r="E154" i="1"/>
  <c r="C154" i="1"/>
  <c r="H153" i="1"/>
  <c r="E153" i="1"/>
  <c r="C153" i="1"/>
  <c r="H152" i="1"/>
  <c r="E152" i="1"/>
  <c r="C152" i="1"/>
  <c r="H151" i="1"/>
  <c r="E151" i="1"/>
  <c r="C151" i="1"/>
  <c r="H150" i="1"/>
  <c r="E150" i="1"/>
  <c r="C150" i="1"/>
  <c r="H149" i="1"/>
  <c r="E149" i="1"/>
  <c r="C149" i="1"/>
  <c r="H148" i="1"/>
  <c r="E148" i="1"/>
  <c r="H147" i="1"/>
  <c r="E147" i="1"/>
  <c r="C147" i="1"/>
  <c r="H146" i="1"/>
  <c r="E146" i="1"/>
  <c r="C146" i="1"/>
  <c r="H145" i="1"/>
  <c r="E145" i="1"/>
  <c r="C145" i="1"/>
  <c r="H139" i="1"/>
  <c r="E139" i="1"/>
  <c r="C139" i="1"/>
  <c r="H138" i="1"/>
  <c r="E138" i="1"/>
  <c r="C138" i="1"/>
  <c r="H137" i="1"/>
  <c r="E137" i="1"/>
  <c r="C137" i="1"/>
  <c r="H136" i="1"/>
  <c r="E136" i="1"/>
  <c r="C136" i="1"/>
  <c r="H134" i="1"/>
  <c r="E134" i="1"/>
  <c r="C134" i="1"/>
  <c r="H133" i="1"/>
  <c r="E133" i="1"/>
  <c r="C133" i="1"/>
  <c r="H132" i="1"/>
  <c r="E132" i="1"/>
  <c r="C132" i="1"/>
  <c r="H131" i="1"/>
  <c r="E131" i="1"/>
  <c r="C131" i="1"/>
  <c r="H130" i="1"/>
  <c r="E130" i="1"/>
  <c r="C130" i="1"/>
  <c r="H129" i="1"/>
  <c r="E129" i="1"/>
  <c r="C129" i="1"/>
  <c r="H128" i="1"/>
  <c r="E128" i="1"/>
  <c r="C128" i="1"/>
  <c r="H127" i="1"/>
  <c r="E127" i="1"/>
  <c r="C127" i="1"/>
  <c r="H126" i="1"/>
  <c r="E126" i="1"/>
  <c r="C126" i="1"/>
  <c r="H125" i="1"/>
  <c r="E125" i="1"/>
  <c r="C125" i="1"/>
  <c r="H124" i="1"/>
  <c r="E124" i="1"/>
  <c r="C124" i="1"/>
  <c r="H123" i="1"/>
  <c r="E123" i="1"/>
  <c r="C123" i="1"/>
  <c r="H122" i="1"/>
  <c r="E122" i="1"/>
  <c r="C122" i="1"/>
  <c r="H121" i="1"/>
  <c r="E121" i="1"/>
  <c r="C121" i="1"/>
  <c r="H120" i="1"/>
  <c r="E120" i="1"/>
  <c r="C120" i="1"/>
  <c r="H119" i="1"/>
  <c r="E119" i="1"/>
  <c r="C119" i="1"/>
  <c r="H118" i="1"/>
  <c r="E118" i="1"/>
  <c r="C118" i="1"/>
  <c r="H117" i="1"/>
  <c r="E117" i="1"/>
  <c r="C117" i="1"/>
  <c r="H116" i="1"/>
  <c r="E116" i="1"/>
  <c r="C116" i="1"/>
  <c r="H115" i="1"/>
  <c r="E115" i="1"/>
  <c r="C115" i="1"/>
  <c r="H113" i="1"/>
  <c r="E113" i="1"/>
  <c r="C113" i="1"/>
  <c r="H112" i="1"/>
  <c r="E112" i="1"/>
  <c r="C112" i="1"/>
  <c r="H111" i="1"/>
  <c r="E111" i="1"/>
  <c r="C111" i="1"/>
  <c r="H110" i="1"/>
  <c r="E110" i="1"/>
  <c r="C110" i="1"/>
  <c r="H109" i="1"/>
  <c r="E109" i="1"/>
  <c r="C109" i="1"/>
  <c r="H108" i="1"/>
  <c r="E108" i="1"/>
  <c r="C108" i="1"/>
  <c r="H107" i="1"/>
  <c r="E107" i="1"/>
  <c r="C107" i="1"/>
  <c r="H106" i="1"/>
  <c r="E106" i="1"/>
  <c r="C106" i="1"/>
  <c r="H105" i="1"/>
  <c r="E105" i="1"/>
  <c r="C105" i="1"/>
  <c r="H104" i="1"/>
  <c r="E104" i="1"/>
  <c r="C104" i="1"/>
  <c r="H102" i="1"/>
  <c r="E102" i="1"/>
  <c r="C102" i="1"/>
  <c r="H101" i="1"/>
  <c r="E101" i="1"/>
  <c r="C101" i="1"/>
  <c r="H100" i="1"/>
  <c r="E100" i="1"/>
  <c r="C100" i="1"/>
  <c r="H99" i="1"/>
  <c r="E99" i="1"/>
  <c r="C99" i="1"/>
  <c r="H98" i="1"/>
  <c r="E98" i="1"/>
  <c r="C98" i="1"/>
  <c r="H96" i="1"/>
  <c r="E96" i="1"/>
  <c r="C96" i="1"/>
  <c r="H95" i="1"/>
  <c r="E95" i="1"/>
  <c r="C95" i="1"/>
  <c r="H94" i="1"/>
  <c r="E94" i="1"/>
  <c r="C94" i="1"/>
  <c r="H93" i="1"/>
  <c r="E93" i="1"/>
  <c r="C93" i="1"/>
  <c r="H92" i="1"/>
  <c r="E92" i="1"/>
  <c r="C92" i="1"/>
  <c r="H91" i="1"/>
  <c r="E91" i="1"/>
  <c r="H89" i="1"/>
  <c r="E89" i="1"/>
  <c r="C89" i="1"/>
  <c r="H88" i="1"/>
  <c r="E88" i="1"/>
  <c r="C88" i="1"/>
  <c r="E86" i="1"/>
  <c r="C86" i="1"/>
  <c r="E85" i="1"/>
  <c r="C85" i="1"/>
  <c r="E84" i="1"/>
  <c r="C84" i="1"/>
  <c r="E83" i="1"/>
  <c r="C83" i="1"/>
  <c r="E74" i="1"/>
  <c r="C74" i="1"/>
  <c r="H73" i="1"/>
  <c r="E73" i="1"/>
  <c r="C73" i="1"/>
  <c r="H72" i="1"/>
  <c r="E72" i="1"/>
  <c r="C72" i="1"/>
  <c r="H71" i="1"/>
  <c r="E71" i="1"/>
  <c r="C71" i="1"/>
  <c r="E69" i="1"/>
  <c r="E68" i="1"/>
  <c r="H67" i="1"/>
  <c r="E67" i="1"/>
  <c r="C67" i="1"/>
  <c r="H65" i="1"/>
  <c r="E65" i="1"/>
  <c r="C65" i="1"/>
  <c r="H64" i="1"/>
  <c r="E64" i="1"/>
  <c r="C64" i="1"/>
  <c r="H62" i="1"/>
  <c r="E62" i="1"/>
  <c r="C62" i="1"/>
  <c r="H61" i="1"/>
  <c r="E61" i="1"/>
  <c r="C61" i="1"/>
  <c r="H60" i="1"/>
  <c r="E60" i="1"/>
  <c r="C60" i="1"/>
  <c r="H59" i="1"/>
  <c r="E59" i="1"/>
  <c r="C59" i="1"/>
  <c r="H58" i="1"/>
  <c r="E58" i="1"/>
  <c r="C58" i="1"/>
  <c r="H57" i="1"/>
  <c r="E57" i="1"/>
  <c r="C57" i="1"/>
  <c r="H56" i="1"/>
  <c r="E56" i="1"/>
  <c r="C56" i="1"/>
  <c r="H55" i="1"/>
  <c r="E55" i="1"/>
  <c r="C55" i="1"/>
  <c r="H54" i="1"/>
  <c r="E54" i="1"/>
  <c r="C54" i="1"/>
  <c r="H53" i="1"/>
  <c r="E53" i="1"/>
  <c r="C53" i="1"/>
  <c r="H52" i="1"/>
  <c r="E52" i="1"/>
  <c r="C52" i="1"/>
  <c r="E51" i="1"/>
  <c r="C51" i="1"/>
  <c r="E49" i="1"/>
  <c r="E48" i="1"/>
  <c r="C48" i="1"/>
  <c r="E47" i="1"/>
  <c r="C47" i="1"/>
  <c r="E46" i="1"/>
  <c r="C46" i="1"/>
  <c r="E45" i="1"/>
  <c r="C45" i="1"/>
  <c r="E44" i="1"/>
  <c r="C44" i="1"/>
  <c r="H43" i="1"/>
  <c r="E43" i="1"/>
  <c r="C43" i="1"/>
  <c r="H42" i="1"/>
  <c r="E42" i="1"/>
  <c r="C42" i="1"/>
  <c r="H41" i="1"/>
  <c r="E41" i="1"/>
  <c r="C41" i="1"/>
  <c r="I156" i="1"/>
  <c r="I41" i="1"/>
  <c r="K41" i="1" s="1"/>
  <c r="K156" i="1" l="1"/>
</calcChain>
</file>

<file path=xl/sharedStrings.xml><?xml version="1.0" encoding="utf-8"?>
<sst xmlns="http://schemas.openxmlformats.org/spreadsheetml/2006/main" count="95" uniqueCount="82">
  <si>
    <t>Einheit !</t>
  </si>
  <si>
    <t>Lagerort</t>
  </si>
  <si>
    <t>Bemerkungen</t>
  </si>
  <si>
    <t>Brennholz-lang</t>
  </si>
  <si>
    <t>Aufarbeitung durch Vollernter, Fixlängen i.d.R. 4m</t>
  </si>
  <si>
    <t>Los 
Nr.</t>
  </si>
  <si>
    <t>Haupt-
holzart</t>
  </si>
  <si>
    <t>Stk gez.</t>
  </si>
  <si>
    <t>Stk gem.</t>
  </si>
  <si>
    <t>Stadtwald Bönnigheim</t>
  </si>
  <si>
    <t>Hartlaubholz</t>
  </si>
  <si>
    <t>Aufn
 Nr.</t>
  </si>
  <si>
    <t>Aufarbeitung von Hand, Länge "baumfallend" ca 3-15m</t>
  </si>
  <si>
    <t xml:space="preserve">  Rabatt
  %</t>
  </si>
  <si>
    <t>EH</t>
  </si>
  <si>
    <t>Los
Nr</t>
  </si>
  <si>
    <t>Haupt-
olzart</t>
  </si>
  <si>
    <t>Lagerort, 
Beschreibung</t>
  </si>
  <si>
    <t>Menge
 (ca)</t>
  </si>
  <si>
    <t>An Sonntagen ist das Befahren der Waldwege mit Kfz verboten</t>
  </si>
  <si>
    <t>Das Befahren der Waldwege zur Kaufbesichtigung und Aufarbeitung erfolgt auf eigene Gefahr</t>
  </si>
  <si>
    <t>Normal-preis 95€/fm</t>
  </si>
  <si>
    <t>Außengrenzen der Flächenlose siehe Beschreibung!</t>
  </si>
  <si>
    <t>Eiche</t>
  </si>
  <si>
    <t>Taxe</t>
  </si>
  <si>
    <t xml:space="preserve">18:30 Start des Holzverkaufes </t>
  </si>
  <si>
    <t>Holzverkauf  Di, 10.  März  2025, Klosterburgstuben</t>
  </si>
  <si>
    <t>Sandgrüblesweg</t>
  </si>
  <si>
    <t>Buche</t>
  </si>
  <si>
    <t>Walp.ackerrainweg</t>
  </si>
  <si>
    <t>Kiefer</t>
  </si>
  <si>
    <t>17:45 Saalöffnung</t>
  </si>
  <si>
    <t xml:space="preserve">17:45 – 18:30 Ausgabe der Bieternummern </t>
  </si>
  <si>
    <t>Um Ihnen die Auswahl zu erleichtern wurde die Abfolge in der Liste extra in der Abfolge der Lagerorte sortiert</t>
  </si>
  <si>
    <t>und zusätzlich die Aufn+Los Nr. im Wald und hier in der Liste unterschiedlich farbig markiert:</t>
  </si>
  <si>
    <t>521</t>
  </si>
  <si>
    <t>522</t>
  </si>
  <si>
    <t>523</t>
  </si>
  <si>
    <t>Heusteige: ca 150m langer Streifen v.a. auf Grabenseite des Weges</t>
  </si>
  <si>
    <t>Heusteige: ca 100m langer Streifen v.a. auf Grabenseite des Weges</t>
  </si>
  <si>
    <t>Rotenbergweg-unten</t>
  </si>
  <si>
    <t>Rotenbergweg-oben</t>
  </si>
  <si>
    <r>
      <rPr>
        <b/>
        <sz val="10"/>
        <color rgb="FFFF0000"/>
        <rFont val="Arial"/>
        <family val="2"/>
      </rPr>
      <t>106</t>
    </r>
    <r>
      <rPr>
        <b/>
        <sz val="10"/>
        <rFont val="Arial"/>
        <family val="2"/>
      </rPr>
      <t>: Aufarbeitung von Hand, Länge "baumfallend" ca 3-15m</t>
    </r>
  </si>
  <si>
    <r>
      <rPr>
        <b/>
        <i/>
        <sz val="10"/>
        <color rgb="FF0070C0"/>
        <rFont val="Arial"/>
        <family val="2"/>
      </rPr>
      <t>107</t>
    </r>
    <r>
      <rPr>
        <b/>
        <i/>
        <sz val="10"/>
        <rFont val="Arial"/>
        <family val="2"/>
      </rPr>
      <t>: Aufarbeitung durch Vollernter, Fixlängen i.d.R. 4m</t>
    </r>
  </si>
  <si>
    <t>Auf.Nr. 103 + 104 + 106</t>
  </si>
  <si>
    <t>Auf.Nr. 107</t>
  </si>
  <si>
    <t>gegenüber Gaulshütte: 1 Eichenkrone</t>
  </si>
  <si>
    <t>524</t>
  </si>
  <si>
    <t>525</t>
  </si>
  <si>
    <t>526</t>
  </si>
  <si>
    <t>527</t>
  </si>
  <si>
    <t>uhl</t>
  </si>
  <si>
    <t>Aufn.+Los-Nr = rot</t>
  </si>
  <si>
    <t>Aufn.+Los-Nr = blau</t>
  </si>
  <si>
    <t>RG = Rückegasse (Nr+Farbringe gelb)</t>
  </si>
  <si>
    <t>FL-Nr + (Grenz-)Markierungen = neonorange</t>
  </si>
  <si>
    <t>Flotternweg: ca 100m langer Streifen, je 25m R+L des Weges, RG 20-26+31-32</t>
  </si>
  <si>
    <r>
      <t xml:space="preserve">Die folgenden Aufn.Nr. </t>
    </r>
    <r>
      <rPr>
        <b/>
        <sz val="10"/>
        <rFont val="Arial"/>
        <family val="2"/>
      </rPr>
      <t>106+107</t>
    </r>
    <r>
      <rPr>
        <sz val="10"/>
        <rFont val="Arial"/>
        <family val="2"/>
      </rPr>
      <t xml:space="preserve"> stammen aus einem gemeinsamen Hieb mit unterschiedlicher Aufarbeitung.</t>
    </r>
  </si>
  <si>
    <t xml:space="preserve">* Dies betrifft zeitweise auch die Straßenüberquerung Schupenweg-Katzensteigle am Parkplatz Amannweg. </t>
  </si>
  <si>
    <t>528</t>
  </si>
  <si>
    <t>529</t>
  </si>
  <si>
    <t>Ndh</t>
  </si>
  <si>
    <t>Birkwaldweg: ca 200m langer Streifen, je 15m R+L des Weges, RG 6-11+45-48</t>
  </si>
  <si>
    <t>Ei,uhl</t>
  </si>
  <si>
    <t>via Cleebronn-Michaelsbergsattel-Näserhütte-Pfeiferhütte oder via Bönnigheim-Parkplatz Krappenberg</t>
  </si>
  <si>
    <t>Heusteige beim Hochsitz: 1 Eiche</t>
  </si>
  <si>
    <r>
      <t xml:space="preserve">(die eben genannten Lose </t>
    </r>
    <r>
      <rPr>
        <b/>
        <i/>
        <sz val="10"/>
        <rFont val="Arial"/>
        <family val="2"/>
      </rPr>
      <t>104-30 bis-33</t>
    </r>
    <r>
      <rPr>
        <i/>
        <sz val="10"/>
        <rFont val="Arial"/>
        <family val="2"/>
      </rPr>
      <t xml:space="preserve"> sind Teil dieser Abfolge und daher zur Info erneut aufgeführt)</t>
    </r>
  </si>
  <si>
    <t>Birkwaldweg: Brennholzpolter, 5 Stk/ 3,9 fm Eiche+Hartlaubholz</t>
  </si>
  <si>
    <t>Geänderte Zufahrt zum Stadtwald bis Anfang April wegen Straßenbauarbeiten :</t>
  </si>
  <si>
    <r>
      <t xml:space="preserve">* Während des Asphalteinbaus von </t>
    </r>
    <r>
      <rPr>
        <b/>
        <sz val="9"/>
        <rFont val="Arial"/>
        <family val="2"/>
      </rPr>
      <t>ca Mitte März bis</t>
    </r>
    <r>
      <rPr>
        <sz val="9"/>
        <rFont val="Arial"/>
        <family val="2"/>
      </rPr>
      <t xml:space="preserve"> zum Ende des Straßenbauarbeiten </t>
    </r>
    <r>
      <rPr>
        <b/>
        <sz val="9"/>
        <rFont val="Arial"/>
        <family val="2"/>
      </rPr>
      <t xml:space="preserve">Anfang April </t>
    </r>
    <r>
      <rPr>
        <sz val="9"/>
        <rFont val="Arial"/>
        <family val="2"/>
      </rPr>
      <t>gibt es am</t>
    </r>
  </si>
  <si>
    <r>
      <t xml:space="preserve">Parkplatz Krappenberg 50m Richtung Freudental eine </t>
    </r>
    <r>
      <rPr>
        <b/>
        <sz val="9"/>
        <rFont val="Arial"/>
        <family val="2"/>
      </rPr>
      <t>Ersatzzufahrt</t>
    </r>
    <r>
      <rPr>
        <sz val="9"/>
        <rFont val="Arial"/>
        <family val="2"/>
      </rPr>
      <t xml:space="preserve"> durch den Parkplatz in den Wald.</t>
    </r>
  </si>
  <si>
    <r>
      <t xml:space="preserve">&gt; Auf der Straße Bönnigheim-Freudental einfach den </t>
    </r>
    <r>
      <rPr>
        <b/>
        <sz val="9"/>
        <rFont val="Arial"/>
        <family val="2"/>
      </rPr>
      <t xml:space="preserve">Hinweisschildern "Baustellenzufahrt" </t>
    </r>
    <r>
      <rPr>
        <sz val="9"/>
        <rFont val="Arial"/>
        <family val="2"/>
      </rPr>
      <t>folgen.</t>
    </r>
  </si>
  <si>
    <r>
      <t xml:space="preserve">* die Straße Tripsdrill-Parkplatz Krappenberg ist wegen </t>
    </r>
    <r>
      <rPr>
        <b/>
        <sz val="9"/>
        <rFont val="Arial"/>
        <family val="2"/>
      </rPr>
      <t>Bauarbeiten</t>
    </r>
    <r>
      <rPr>
        <sz val="9"/>
        <rFont val="Arial"/>
        <family val="2"/>
      </rPr>
      <t xml:space="preserve"> bis Anfang April (Eröffnung Tripsdrill) gesperrt. </t>
    </r>
  </si>
  <si>
    <r>
      <t>*</t>
    </r>
    <r>
      <rPr>
        <b/>
        <sz val="9"/>
        <rFont val="Arial"/>
        <family val="2"/>
      </rPr>
      <t xml:space="preserve"> Interessenten v.a. aus dem Zabergäu</t>
    </r>
    <r>
      <rPr>
        <sz val="9"/>
        <rFont val="Arial"/>
        <family val="2"/>
      </rPr>
      <t>: Alternative Zufahrt in den Stadtwald entweder</t>
    </r>
  </si>
  <si>
    <r>
      <t xml:space="preserve">* </t>
    </r>
    <r>
      <rPr>
        <b/>
        <sz val="9"/>
        <rFont val="Arial"/>
        <family val="2"/>
      </rPr>
      <t xml:space="preserve">bis ca Mitte März </t>
    </r>
    <r>
      <rPr>
        <sz val="9"/>
        <rFont val="Arial"/>
        <family val="2"/>
      </rPr>
      <t>ist die Zufahrt in den Stadtwald via Parkplatz/Altertumweg/Seelesweg etc ganz normal befahrbar</t>
    </r>
  </si>
  <si>
    <t>530</t>
  </si>
  <si>
    <t>Fichte</t>
  </si>
  <si>
    <t>Birkwaldweg: älteres Nadelholzpolter, 28Stk/ ca 5,0fm</t>
  </si>
  <si>
    <t>D.2 Hohensteiner Schlosswald-oben, Kastanienallee: 1 Kastanie</t>
  </si>
  <si>
    <t>D.2 Hohensteiner Schlosswald-unten, neben Burgermühle: älteres Nadelholzpolter, 32 Stk/ ca 9,5 fm</t>
  </si>
  <si>
    <t>Flächenlose 521 - 530</t>
  </si>
  <si>
    <t>uhl = Hartlaubhol, Ndh = Nadelholz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</si>
</sst>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0"/>
    <numFmt numFmtId="166" formatCode="#,##0\ &quot;€&quot;"/>
    <numFmt numFmtId="167" formatCode="#,##0.00\ &quot;€&quot;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0070C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Border="1" applyAlignment="1">
      <alignment vertical="top"/>
    </xf>
    <xf numFmtId="166" fontId="0" fillId="0" borderId="0" xfId="0" applyNumberFormat="1"/>
    <xf numFmtId="166" fontId="8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4" fillId="0" borderId="1" xfId="0" applyNumberFormat="1" applyFont="1" applyBorder="1" applyAlignment="1">
      <alignment vertical="top"/>
    </xf>
    <xf numFmtId="166" fontId="4" fillId="0" borderId="0" xfId="0" applyNumberFormat="1" applyFont="1"/>
    <xf numFmtId="0" fontId="2" fillId="0" borderId="0" xfId="0" applyFont="1"/>
    <xf numFmtId="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5" fillId="0" borderId="0" xfId="0" applyFont="1"/>
    <xf numFmtId="164" fontId="5" fillId="0" borderId="0" xfId="0" applyNumberFormat="1" applyFont="1"/>
    <xf numFmtId="0" fontId="9" fillId="0" borderId="0" xfId="0" applyFont="1"/>
    <xf numFmtId="166" fontId="7" fillId="0" borderId="0" xfId="0" applyNumberFormat="1" applyFont="1"/>
    <xf numFmtId="1" fontId="5" fillId="0" borderId="0" xfId="0" applyNumberFormat="1" applyFont="1" applyAlignment="1">
      <alignment horizontal="center"/>
    </xf>
    <xf numFmtId="166" fontId="5" fillId="0" borderId="0" xfId="0" applyNumberFormat="1" applyFont="1"/>
    <xf numFmtId="0" fontId="11" fillId="0" borderId="0" xfId="0" applyFont="1" applyAlignment="1">
      <alignment horizontal="left" vertical="center" indent="1"/>
    </xf>
    <xf numFmtId="0" fontId="11" fillId="0" borderId="0" xfId="0" applyFont="1"/>
    <xf numFmtId="164" fontId="11" fillId="0" borderId="0" xfId="0" applyNumberFormat="1" applyFont="1"/>
    <xf numFmtId="166" fontId="11" fillId="0" borderId="0" xfId="0" applyNumberFormat="1" applyFont="1"/>
    <xf numFmtId="1" fontId="11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4" fillId="0" borderId="3" xfId="0" applyFont="1" applyBorder="1" applyAlignment="1">
      <alignment wrapText="1"/>
    </xf>
    <xf numFmtId="0" fontId="6" fillId="0" borderId="3" xfId="0" applyFont="1" applyBorder="1" applyAlignment="1">
      <alignment textRotation="90" wrapText="1"/>
    </xf>
    <xf numFmtId="0" fontId="1" fillId="0" borderId="3" xfId="0" applyFont="1" applyBorder="1"/>
    <xf numFmtId="166" fontId="6" fillId="0" borderId="3" xfId="0" applyNumberFormat="1" applyFont="1" applyBorder="1" applyAlignment="1">
      <alignment wrapText="1"/>
    </xf>
    <xf numFmtId="0" fontId="10" fillId="0" borderId="3" xfId="0" applyFont="1" applyBorder="1"/>
    <xf numFmtId="0" fontId="4" fillId="0" borderId="3" xfId="0" applyFont="1" applyBorder="1"/>
    <xf numFmtId="49" fontId="4" fillId="0" borderId="1" xfId="0" applyNumberFormat="1" applyFont="1" applyBorder="1" applyAlignment="1">
      <alignment vertical="top"/>
    </xf>
    <xf numFmtId="0" fontId="8" fillId="0" borderId="2" xfId="0" applyFont="1" applyBorder="1"/>
    <xf numFmtId="0" fontId="8" fillId="0" borderId="1" xfId="0" applyFont="1" applyBorder="1"/>
    <xf numFmtId="1" fontId="4" fillId="0" borderId="0" xfId="0" applyNumberFormat="1" applyFont="1" applyAlignment="1">
      <alignment horizontal="center"/>
    </xf>
    <xf numFmtId="165" fontId="5" fillId="0" borderId="0" xfId="0" applyNumberFormat="1" applyFont="1"/>
    <xf numFmtId="165" fontId="11" fillId="0" borderId="0" xfId="0" applyNumberFormat="1" applyFont="1"/>
    <xf numFmtId="0" fontId="10" fillId="0" borderId="0" xfId="0" applyFont="1"/>
    <xf numFmtId="0" fontId="8" fillId="0" borderId="0" xfId="0" applyFont="1"/>
    <xf numFmtId="166" fontId="10" fillId="0" borderId="0" xfId="0" applyNumberFormat="1" applyFont="1"/>
    <xf numFmtId="0" fontId="4" fillId="0" borderId="7" xfId="0" applyFont="1" applyBorder="1" applyAlignment="1">
      <alignment wrapText="1"/>
    </xf>
    <xf numFmtId="164" fontId="9" fillId="0" borderId="7" xfId="0" applyNumberFormat="1" applyFont="1" applyBorder="1" applyAlignment="1">
      <alignment wrapText="1"/>
    </xf>
    <xf numFmtId="0" fontId="1" fillId="0" borderId="7" xfId="0" applyFont="1" applyBorder="1"/>
    <xf numFmtId="0" fontId="6" fillId="0" borderId="7" xfId="0" applyFont="1" applyBorder="1" applyAlignment="1">
      <alignment textRotation="90" wrapText="1"/>
    </xf>
    <xf numFmtId="166" fontId="8" fillId="0" borderId="7" xfId="0" applyNumberFormat="1" applyFont="1" applyBorder="1" applyAlignment="1">
      <alignment wrapText="1"/>
    </xf>
    <xf numFmtId="1" fontId="6" fillId="0" borderId="7" xfId="0" applyNumberFormat="1" applyFont="1" applyBorder="1" applyAlignment="1">
      <alignment horizontal="center" textRotation="90" wrapText="1"/>
    </xf>
    <xf numFmtId="166" fontId="4" fillId="0" borderId="7" xfId="0" applyNumberFormat="1" applyFont="1" applyBorder="1" applyAlignment="1">
      <alignment wrapText="1"/>
    </xf>
    <xf numFmtId="166" fontId="4" fillId="0" borderId="7" xfId="0" applyNumberFormat="1" applyFont="1" applyBorder="1"/>
    <xf numFmtId="0" fontId="3" fillId="0" borderId="0" xfId="0" applyFont="1"/>
    <xf numFmtId="166" fontId="8" fillId="0" borderId="1" xfId="0" applyNumberFormat="1" applyFont="1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vertical="top"/>
    </xf>
    <xf numFmtId="166" fontId="0" fillId="0" borderId="1" xfId="0" applyNumberFormat="1" applyBorder="1"/>
    <xf numFmtId="166" fontId="1" fillId="0" borderId="1" xfId="0" applyNumberFormat="1" applyFont="1" applyBorder="1"/>
    <xf numFmtId="165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165" fontId="11" fillId="0" borderId="1" xfId="0" applyNumberFormat="1" applyFont="1" applyBorder="1" applyAlignment="1">
      <alignment vertical="top"/>
    </xf>
    <xf numFmtId="165" fontId="4" fillId="0" borderId="0" xfId="0" applyNumberFormat="1" applyFont="1"/>
    <xf numFmtId="164" fontId="1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166" fontId="8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" fontId="1" fillId="0" borderId="0" xfId="0" applyNumberFormat="1" applyFont="1" applyAlignment="1">
      <alignment horizontal="center" vertical="top"/>
    </xf>
    <xf numFmtId="166" fontId="1" fillId="0" borderId="0" xfId="0" applyNumberFormat="1" applyFont="1" applyAlignment="1">
      <alignment vertical="top"/>
    </xf>
    <xf numFmtId="166" fontId="1" fillId="0" borderId="0" xfId="0" applyNumberFormat="1" applyFont="1"/>
    <xf numFmtId="1" fontId="1" fillId="0" borderId="1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vertical="top"/>
    </xf>
    <xf numFmtId="165" fontId="12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/>
    </xf>
    <xf numFmtId="165" fontId="13" fillId="0" borderId="1" xfId="0" applyNumberFormat="1" applyFont="1" applyBorder="1" applyAlignment="1">
      <alignment vertical="top"/>
    </xf>
    <xf numFmtId="164" fontId="2" fillId="0" borderId="0" xfId="0" applyNumberFormat="1" applyFont="1"/>
    <xf numFmtId="0" fontId="6" fillId="0" borderId="0" xfId="0" applyFont="1"/>
    <xf numFmtId="0" fontId="14" fillId="0" borderId="0" xfId="0" applyFont="1"/>
    <xf numFmtId="0" fontId="15" fillId="0" borderId="0" xfId="0" applyFont="1"/>
    <xf numFmtId="0" fontId="16" fillId="0" borderId="2" xfId="0" applyFont="1" applyBorder="1"/>
    <xf numFmtId="0" fontId="16" fillId="0" borderId="1" xfId="0" applyFont="1" applyBorder="1"/>
    <xf numFmtId="0" fontId="16" fillId="0" borderId="0" xfId="0" applyFont="1"/>
    <xf numFmtId="0" fontId="6" fillId="0" borderId="7" xfId="0" applyFont="1" applyBorder="1"/>
    <xf numFmtId="0" fontId="15" fillId="0" borderId="1" xfId="0" applyFont="1" applyBorder="1" applyAlignment="1">
      <alignment vertical="top"/>
    </xf>
    <xf numFmtId="0" fontId="15" fillId="0" borderId="0" xfId="0" applyFont="1" applyAlignment="1">
      <alignment vertical="top"/>
    </xf>
    <xf numFmtId="0" fontId="16" fillId="0" borderId="1" xfId="0" applyFont="1" applyBorder="1" applyAlignment="1">
      <alignment vertical="top"/>
    </xf>
    <xf numFmtId="166" fontId="13" fillId="0" borderId="0" xfId="0" applyNumberFormat="1" applyFont="1"/>
    <xf numFmtId="166" fontId="12" fillId="0" borderId="0" xfId="0" applyNumberFormat="1" applyFont="1"/>
    <xf numFmtId="166" fontId="17" fillId="0" borderId="1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165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0" fillId="0" borderId="0" xfId="0" applyNumberFormat="1" applyFont="1" applyAlignment="1">
      <alignment horizontal="center" vertical="top"/>
    </xf>
    <xf numFmtId="166" fontId="10" fillId="0" borderId="0" xfId="0" applyNumberFormat="1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166" fontId="10" fillId="0" borderId="1" xfId="0" applyNumberFormat="1" applyFont="1" applyBorder="1"/>
    <xf numFmtId="166" fontId="4" fillId="0" borderId="1" xfId="0" applyNumberFormat="1" applyFont="1" applyBorder="1"/>
    <xf numFmtId="166" fontId="11" fillId="0" borderId="1" xfId="0" applyNumberFormat="1" applyFont="1" applyBorder="1"/>
    <xf numFmtId="167" fontId="10" fillId="0" borderId="1" xfId="0" applyNumberFormat="1" applyFont="1" applyBorder="1"/>
    <xf numFmtId="0" fontId="4" fillId="2" borderId="0" xfId="0" applyFont="1" applyFill="1"/>
    <xf numFmtId="164" fontId="4" fillId="2" borderId="0" xfId="0" applyNumberFormat="1" applyFont="1" applyFill="1"/>
    <xf numFmtId="0" fontId="6" fillId="2" borderId="0" xfId="0" applyFont="1" applyFill="1"/>
    <xf numFmtId="0" fontId="15" fillId="2" borderId="0" xfId="0" applyFont="1" applyFill="1"/>
    <xf numFmtId="164" fontId="15" fillId="2" borderId="0" xfId="0" applyNumberFormat="1" applyFont="1" applyFill="1"/>
    <xf numFmtId="164" fontId="6" fillId="2" borderId="0" xfId="0" applyNumberFormat="1" applyFont="1" applyFill="1"/>
    <xf numFmtId="49" fontId="4" fillId="0" borderId="2" xfId="0" applyNumberFormat="1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49" fontId="4" fillId="0" borderId="3" xfId="0" applyNumberFormat="1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8" fillId="0" borderId="3" xfId="0" applyFont="1" applyBorder="1"/>
    <xf numFmtId="0" fontId="16" fillId="0" borderId="3" xfId="0" applyFont="1" applyBorder="1"/>
    <xf numFmtId="49" fontId="4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8" fillId="0" borderId="0" xfId="0" applyFont="1" applyBorder="1"/>
    <xf numFmtId="0" fontId="16" fillId="0" borderId="0" xfId="0" applyFont="1" applyBorder="1"/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156"/>
  <sheetViews>
    <sheetView tabSelected="1" topLeftCell="A60" zoomScaleNormal="100" workbookViewId="0">
      <selection activeCell="L36" sqref="L36"/>
    </sheetView>
  </sheetViews>
  <sheetFormatPr baseColWidth="10" defaultRowHeight="12.75" x14ac:dyDescent="0.2"/>
  <cols>
    <col min="1" max="1" width="5" style="4" customWidth="1"/>
    <col min="2" max="2" width="4.5703125" style="4" customWidth="1"/>
    <col min="3" max="3" width="8.140625" style="4" customWidth="1"/>
    <col min="4" max="4" width="4.7109375" style="5" customWidth="1"/>
    <col min="5" max="5" width="7.28515625" customWidth="1"/>
    <col min="6" max="7" width="3.85546875" style="8" customWidth="1"/>
    <col min="8" max="8" width="16" style="79" customWidth="1"/>
    <col min="9" max="9" width="6.5703125" style="3" customWidth="1"/>
    <col min="10" max="10" width="4" style="35" customWidth="1"/>
    <col min="11" max="11" width="8" style="7" customWidth="1"/>
    <col min="12" max="12" width="19.85546875" style="2" customWidth="1"/>
  </cols>
  <sheetData>
    <row r="1" spans="1:12" s="13" customFormat="1" ht="15.75" x14ac:dyDescent="0.25">
      <c r="A1" s="13" t="s">
        <v>9</v>
      </c>
      <c r="D1" s="14"/>
      <c r="F1" s="15"/>
      <c r="G1" s="15"/>
      <c r="H1" s="77"/>
      <c r="I1" s="16"/>
      <c r="J1" s="17"/>
      <c r="K1" s="18"/>
      <c r="L1" s="18"/>
    </row>
    <row r="2" spans="1:12" s="13" customFormat="1" ht="15.75" x14ac:dyDescent="0.25">
      <c r="A2" s="13" t="s">
        <v>26</v>
      </c>
      <c r="D2" s="14"/>
      <c r="F2" s="15"/>
      <c r="G2" s="15"/>
      <c r="H2" s="77"/>
      <c r="I2" s="16"/>
      <c r="J2" s="17"/>
      <c r="K2" s="18"/>
      <c r="L2" s="18"/>
    </row>
    <row r="3" spans="1:12" s="20" customFormat="1" x14ac:dyDescent="0.2">
      <c r="A3" s="19" t="s">
        <v>31</v>
      </c>
      <c r="D3" s="21"/>
      <c r="H3" s="78"/>
      <c r="I3" s="22"/>
      <c r="J3" s="23"/>
      <c r="K3" s="22"/>
      <c r="L3" s="22"/>
    </row>
    <row r="4" spans="1:12" s="20" customFormat="1" x14ac:dyDescent="0.2">
      <c r="A4" s="19" t="s">
        <v>32</v>
      </c>
      <c r="D4" s="21"/>
      <c r="H4" s="78"/>
      <c r="I4" s="22"/>
      <c r="J4" s="23"/>
      <c r="K4" s="22"/>
      <c r="L4" s="22"/>
    </row>
    <row r="5" spans="1:12" s="20" customFormat="1" x14ac:dyDescent="0.2">
      <c r="A5" s="19" t="s">
        <v>25</v>
      </c>
      <c r="D5" s="21"/>
      <c r="H5" s="78"/>
    </row>
    <row r="6" spans="1:12" s="13" customFormat="1" ht="6.75" customHeight="1" x14ac:dyDescent="0.25">
      <c r="A6" s="4"/>
      <c r="D6" s="14"/>
      <c r="H6" s="77"/>
    </row>
    <row r="7" spans="1:12" s="4" customFormat="1" x14ac:dyDescent="0.2">
      <c r="A7" s="24" t="s">
        <v>20</v>
      </c>
      <c r="D7" s="5"/>
      <c r="H7" s="77"/>
    </row>
    <row r="8" spans="1:12" s="4" customFormat="1" x14ac:dyDescent="0.2">
      <c r="A8" s="4" t="s">
        <v>19</v>
      </c>
      <c r="D8" s="5"/>
      <c r="H8" s="77"/>
    </row>
    <row r="9" spans="1:12" s="4" customFormat="1" x14ac:dyDescent="0.2">
      <c r="A9" s="101" t="s">
        <v>68</v>
      </c>
      <c r="B9" s="101"/>
      <c r="C9" s="101"/>
      <c r="D9" s="102"/>
      <c r="E9" s="101"/>
      <c r="F9" s="101"/>
      <c r="G9" s="101"/>
      <c r="H9" s="103"/>
      <c r="I9" s="101"/>
      <c r="J9" s="101"/>
      <c r="K9" s="101"/>
      <c r="L9" s="101"/>
    </row>
    <row r="10" spans="1:12" s="79" customFormat="1" ht="12" x14ac:dyDescent="0.2">
      <c r="A10" s="104" t="s">
        <v>72</v>
      </c>
      <c r="B10" s="104"/>
      <c r="C10" s="104"/>
      <c r="D10" s="105"/>
      <c r="E10" s="104"/>
      <c r="F10" s="104"/>
      <c r="G10" s="104"/>
      <c r="H10" s="104"/>
      <c r="I10" s="104"/>
      <c r="J10" s="104"/>
      <c r="K10" s="104"/>
      <c r="L10" s="104"/>
    </row>
    <row r="11" spans="1:12" s="77" customFormat="1" ht="12" x14ac:dyDescent="0.2">
      <c r="A11" s="104" t="s">
        <v>58</v>
      </c>
      <c r="B11" s="103"/>
      <c r="C11" s="103"/>
      <c r="D11" s="106"/>
      <c r="E11" s="103"/>
      <c r="F11" s="103"/>
      <c r="G11" s="103"/>
      <c r="H11" s="103"/>
      <c r="I11" s="103"/>
      <c r="J11" s="103"/>
      <c r="K11" s="103"/>
      <c r="L11" s="103"/>
    </row>
    <row r="12" spans="1:12" s="77" customFormat="1" ht="12" x14ac:dyDescent="0.2">
      <c r="A12" s="104" t="s">
        <v>73</v>
      </c>
      <c r="B12" s="103"/>
      <c r="C12" s="103"/>
      <c r="D12" s="106"/>
      <c r="E12" s="103"/>
      <c r="F12" s="103"/>
      <c r="G12" s="103"/>
      <c r="H12" s="103"/>
      <c r="I12" s="103"/>
      <c r="J12" s="103"/>
      <c r="K12" s="103"/>
      <c r="L12" s="103"/>
    </row>
    <row r="13" spans="1:12" s="77" customFormat="1" ht="12" x14ac:dyDescent="0.2">
      <c r="A13" s="104" t="s">
        <v>64</v>
      </c>
      <c r="B13" s="103"/>
      <c r="C13" s="103"/>
      <c r="D13" s="106"/>
      <c r="E13" s="103"/>
      <c r="F13" s="103"/>
      <c r="G13" s="103"/>
      <c r="H13" s="103"/>
      <c r="I13" s="103"/>
      <c r="J13" s="103"/>
      <c r="K13" s="103"/>
      <c r="L13" s="103"/>
    </row>
    <row r="14" spans="1:12" s="77" customFormat="1" ht="12" x14ac:dyDescent="0.2">
      <c r="A14" s="104" t="s">
        <v>74</v>
      </c>
      <c r="B14" s="104"/>
      <c r="C14" s="103"/>
      <c r="D14" s="103"/>
      <c r="E14" s="106"/>
      <c r="F14" s="103"/>
      <c r="G14" s="103"/>
      <c r="H14" s="103"/>
      <c r="I14" s="103"/>
      <c r="J14" s="103"/>
      <c r="K14" s="103"/>
      <c r="L14" s="103"/>
    </row>
    <row r="15" spans="1:12" s="77" customFormat="1" ht="12" x14ac:dyDescent="0.2">
      <c r="A15" s="104" t="s">
        <v>69</v>
      </c>
      <c r="B15" s="104"/>
      <c r="C15" s="103"/>
      <c r="D15" s="103"/>
      <c r="E15" s="106"/>
      <c r="F15" s="103"/>
      <c r="G15" s="103"/>
      <c r="H15" s="103"/>
      <c r="I15" s="103"/>
      <c r="J15" s="103"/>
      <c r="K15" s="103"/>
      <c r="L15" s="103"/>
    </row>
    <row r="16" spans="1:12" s="77" customFormat="1" ht="12" x14ac:dyDescent="0.2">
      <c r="A16" s="104" t="s">
        <v>70</v>
      </c>
      <c r="B16" s="104"/>
      <c r="C16" s="103"/>
      <c r="D16" s="103"/>
      <c r="E16" s="106"/>
      <c r="F16" s="103"/>
      <c r="G16" s="103"/>
      <c r="H16" s="103"/>
      <c r="I16" s="103"/>
      <c r="J16" s="103"/>
      <c r="K16" s="103"/>
      <c r="L16" s="103"/>
    </row>
    <row r="17" spans="1:12" s="77" customFormat="1" ht="12" x14ac:dyDescent="0.2">
      <c r="A17" s="104" t="s">
        <v>71</v>
      </c>
      <c r="B17" s="104"/>
      <c r="C17" s="103"/>
      <c r="D17" s="103"/>
      <c r="E17" s="106"/>
      <c r="F17" s="103"/>
      <c r="G17" s="103"/>
      <c r="H17" s="103"/>
      <c r="I17" s="103"/>
      <c r="J17" s="103"/>
      <c r="K17" s="103"/>
      <c r="L17" s="103"/>
    </row>
    <row r="18" spans="1:12" s="4" customFormat="1" ht="6" customHeight="1" x14ac:dyDescent="0.2">
      <c r="D18" s="5"/>
      <c r="H18" s="77"/>
    </row>
    <row r="19" spans="1:12" s="13" customFormat="1" ht="15.75" x14ac:dyDescent="0.25">
      <c r="A19" s="13" t="s">
        <v>80</v>
      </c>
      <c r="D19" s="14"/>
      <c r="H19" s="77"/>
    </row>
    <row r="20" spans="1:12" s="25" customFormat="1" x14ac:dyDescent="0.2">
      <c r="A20" s="4" t="s">
        <v>55</v>
      </c>
      <c r="B20" s="4"/>
      <c r="D20" s="5"/>
      <c r="H20" s="79"/>
    </row>
    <row r="21" spans="1:12" s="25" customFormat="1" x14ac:dyDescent="0.2">
      <c r="A21" s="4" t="s">
        <v>22</v>
      </c>
      <c r="B21" s="4"/>
      <c r="D21" s="5"/>
      <c r="H21" s="79"/>
    </row>
    <row r="22" spans="1:12" s="25" customFormat="1" ht="8.25" customHeight="1" x14ac:dyDescent="0.2">
      <c r="A22" s="4"/>
      <c r="B22" s="4"/>
      <c r="D22" s="5"/>
      <c r="H22" s="79"/>
    </row>
    <row r="23" spans="1:12" ht="37.5" customHeight="1" thickBot="1" x14ac:dyDescent="0.25">
      <c r="A23" s="26" t="s">
        <v>15</v>
      </c>
      <c r="B23" s="27" t="s">
        <v>16</v>
      </c>
      <c r="C23" s="28" t="s">
        <v>14</v>
      </c>
      <c r="D23" s="29" t="s">
        <v>24</v>
      </c>
      <c r="E23" s="126" t="s">
        <v>17</v>
      </c>
      <c r="F23" s="127"/>
      <c r="G23" s="127"/>
      <c r="H23" s="128"/>
      <c r="I23" s="30" t="s">
        <v>54</v>
      </c>
      <c r="J23" s="31"/>
      <c r="K23" s="31"/>
      <c r="L23" s="30"/>
    </row>
    <row r="24" spans="1:12" x14ac:dyDescent="0.2">
      <c r="A24" s="32" t="s">
        <v>35</v>
      </c>
      <c r="B24" s="58" t="s">
        <v>23</v>
      </c>
      <c r="C24" s="1">
        <v>3</v>
      </c>
      <c r="D24" s="10">
        <v>60</v>
      </c>
      <c r="E24" s="12" t="s">
        <v>39</v>
      </c>
      <c r="F24" s="33"/>
      <c r="G24" s="33"/>
      <c r="H24" s="80"/>
      <c r="I24" s="33"/>
      <c r="J24" s="33"/>
      <c r="K24" s="33"/>
      <c r="L24" s="33"/>
    </row>
    <row r="25" spans="1:12" x14ac:dyDescent="0.2">
      <c r="A25" s="32" t="s">
        <v>36</v>
      </c>
      <c r="B25" s="58" t="s">
        <v>23</v>
      </c>
      <c r="C25" s="1">
        <v>5</v>
      </c>
      <c r="D25" s="10">
        <v>110</v>
      </c>
      <c r="E25" s="12" t="s">
        <v>38</v>
      </c>
      <c r="F25" s="34"/>
      <c r="G25" s="34"/>
      <c r="H25" s="81"/>
      <c r="I25" s="34"/>
      <c r="J25" s="34"/>
      <c r="K25" s="34"/>
      <c r="L25" s="34"/>
    </row>
    <row r="26" spans="1:12" ht="13.5" thickBot="1" x14ac:dyDescent="0.25">
      <c r="A26" s="112" t="s">
        <v>37</v>
      </c>
      <c r="B26" s="58" t="s">
        <v>23</v>
      </c>
      <c r="C26" s="114">
        <v>2</v>
      </c>
      <c r="D26" s="115">
        <v>60</v>
      </c>
      <c r="E26" s="116" t="s">
        <v>65</v>
      </c>
      <c r="F26" s="117"/>
      <c r="G26" s="117"/>
      <c r="H26" s="118"/>
      <c r="I26" s="117"/>
      <c r="J26" s="117"/>
      <c r="K26" s="117"/>
      <c r="L26" s="117"/>
    </row>
    <row r="27" spans="1:12" x14ac:dyDescent="0.2">
      <c r="A27" s="107" t="s">
        <v>47</v>
      </c>
      <c r="B27" s="58" t="s">
        <v>23</v>
      </c>
      <c r="C27" s="109">
        <v>1.5</v>
      </c>
      <c r="D27" s="110">
        <v>35</v>
      </c>
      <c r="E27" s="111" t="s">
        <v>46</v>
      </c>
      <c r="F27" s="33"/>
      <c r="G27" s="33"/>
      <c r="H27" s="80"/>
      <c r="I27" s="33"/>
      <c r="J27" s="33"/>
      <c r="K27" s="33"/>
      <c r="L27" s="33"/>
    </row>
    <row r="28" spans="1:12" ht="13.5" thickBot="1" x14ac:dyDescent="0.25">
      <c r="A28" s="112" t="s">
        <v>48</v>
      </c>
      <c r="B28" s="113" t="s">
        <v>51</v>
      </c>
      <c r="C28" s="114">
        <v>4</v>
      </c>
      <c r="D28" s="115">
        <v>40</v>
      </c>
      <c r="E28" s="116" t="s">
        <v>56</v>
      </c>
      <c r="F28" s="117"/>
      <c r="G28" s="117"/>
      <c r="H28" s="118"/>
      <c r="I28" s="117"/>
      <c r="J28" s="117"/>
      <c r="K28" s="117"/>
      <c r="L28" s="117"/>
    </row>
    <row r="29" spans="1:12" x14ac:dyDescent="0.2">
      <c r="A29" s="107" t="s">
        <v>49</v>
      </c>
      <c r="B29" s="108" t="s">
        <v>51</v>
      </c>
      <c r="C29" s="109">
        <v>6</v>
      </c>
      <c r="D29" s="110">
        <v>140</v>
      </c>
      <c r="E29" s="111" t="s">
        <v>62</v>
      </c>
      <c r="F29" s="33"/>
      <c r="G29" s="33"/>
      <c r="H29" s="80"/>
      <c r="I29" s="33"/>
      <c r="J29" s="33"/>
      <c r="K29" s="33"/>
      <c r="L29" s="33"/>
    </row>
    <row r="30" spans="1:12" x14ac:dyDescent="0.2">
      <c r="A30" s="32" t="s">
        <v>50</v>
      </c>
      <c r="B30" s="58" t="s">
        <v>61</v>
      </c>
      <c r="C30" s="1">
        <v>5</v>
      </c>
      <c r="D30" s="10">
        <v>25</v>
      </c>
      <c r="E30" s="12" t="s">
        <v>77</v>
      </c>
      <c r="F30" s="34"/>
      <c r="G30" s="34"/>
      <c r="H30" s="81"/>
      <c r="I30" s="34"/>
      <c r="J30" s="34"/>
      <c r="K30" s="34"/>
      <c r="L30" s="34"/>
    </row>
    <row r="31" spans="1:12" ht="13.5" thickBot="1" x14ac:dyDescent="0.25">
      <c r="A31" s="112" t="s">
        <v>59</v>
      </c>
      <c r="B31" s="113" t="s">
        <v>63</v>
      </c>
      <c r="C31" s="114">
        <v>4</v>
      </c>
      <c r="D31" s="115">
        <v>350</v>
      </c>
      <c r="E31" s="116" t="s">
        <v>67</v>
      </c>
      <c r="F31" s="117"/>
      <c r="G31" s="117"/>
      <c r="H31" s="118"/>
      <c r="I31" s="117"/>
      <c r="J31" s="117"/>
      <c r="K31" s="117"/>
      <c r="L31" s="117"/>
    </row>
    <row r="32" spans="1:12" x14ac:dyDescent="0.2">
      <c r="A32" s="107" t="s">
        <v>60</v>
      </c>
      <c r="B32" s="108" t="s">
        <v>76</v>
      </c>
      <c r="C32" s="109">
        <v>9.5</v>
      </c>
      <c r="D32" s="110">
        <v>50</v>
      </c>
      <c r="E32" s="12" t="s">
        <v>79</v>
      </c>
      <c r="F32" s="33"/>
      <c r="G32" s="33"/>
      <c r="H32" s="80"/>
      <c r="I32" s="33"/>
      <c r="J32" s="33"/>
      <c r="K32" s="33"/>
      <c r="L32" s="33"/>
    </row>
    <row r="33" spans="1:16" x14ac:dyDescent="0.2">
      <c r="A33" s="107" t="s">
        <v>75</v>
      </c>
      <c r="B33" s="108" t="s">
        <v>51</v>
      </c>
      <c r="C33" s="109">
        <v>2</v>
      </c>
      <c r="D33" s="110">
        <v>30</v>
      </c>
      <c r="E33" s="12" t="s">
        <v>78</v>
      </c>
      <c r="F33" s="33"/>
      <c r="G33" s="33"/>
      <c r="H33" s="80"/>
      <c r="I33" s="33"/>
      <c r="J33" s="33"/>
      <c r="K33" s="33"/>
      <c r="L33" s="33"/>
    </row>
    <row r="34" spans="1:16" x14ac:dyDescent="0.2">
      <c r="A34" s="119"/>
      <c r="B34" s="120" t="s">
        <v>81</v>
      </c>
      <c r="C34" s="121"/>
      <c r="D34" s="122"/>
      <c r="E34" s="123"/>
      <c r="F34" s="124"/>
      <c r="G34" s="124"/>
      <c r="H34" s="125"/>
      <c r="I34" s="124"/>
      <c r="J34" s="124"/>
      <c r="K34" s="124"/>
      <c r="L34" s="124"/>
    </row>
    <row r="35" spans="1:16" s="25" customFormat="1" ht="8.25" customHeight="1" x14ac:dyDescent="0.2">
      <c r="A35" s="4"/>
      <c r="B35" s="4"/>
      <c r="D35" s="5"/>
      <c r="H35" s="79"/>
    </row>
    <row r="36" spans="1:16" s="13" customFormat="1" ht="15.75" x14ac:dyDescent="0.25">
      <c r="A36" s="13" t="s">
        <v>3</v>
      </c>
      <c r="B36" s="36"/>
      <c r="D36" s="14"/>
      <c r="E36" s="13" t="s">
        <v>44</v>
      </c>
      <c r="F36" s="15"/>
      <c r="G36" s="15"/>
      <c r="H36" s="77"/>
      <c r="I36" s="16"/>
      <c r="J36" s="17"/>
      <c r="K36" s="18"/>
      <c r="L36" s="18"/>
    </row>
    <row r="37" spans="1:16" s="38" customFormat="1" x14ac:dyDescent="0.2">
      <c r="A37" s="20" t="s">
        <v>12</v>
      </c>
      <c r="B37" s="37"/>
      <c r="C37" s="20"/>
      <c r="D37" s="21"/>
      <c r="F37" s="39"/>
      <c r="G37" s="39"/>
      <c r="H37" s="82"/>
      <c r="I37" s="22"/>
      <c r="J37" s="23"/>
      <c r="K37" s="22"/>
      <c r="L37" s="40"/>
    </row>
    <row r="38" spans="1:16" s="13" customFormat="1" ht="15.75" x14ac:dyDescent="0.25">
      <c r="A38" s="13" t="s">
        <v>3</v>
      </c>
      <c r="B38" s="36"/>
      <c r="D38" s="14"/>
      <c r="E38" s="13" t="s">
        <v>45</v>
      </c>
      <c r="F38" s="15"/>
      <c r="G38" s="15"/>
      <c r="H38" s="77"/>
      <c r="I38" s="16"/>
      <c r="J38" s="17"/>
      <c r="K38" s="18"/>
      <c r="L38" s="18"/>
    </row>
    <row r="39" spans="1:16" s="38" customFormat="1" x14ac:dyDescent="0.2">
      <c r="A39" s="20" t="s">
        <v>4</v>
      </c>
      <c r="B39" s="37"/>
      <c r="C39" s="20"/>
      <c r="D39" s="21"/>
      <c r="F39" s="39"/>
      <c r="G39" s="39"/>
      <c r="H39" s="82"/>
      <c r="I39" s="22"/>
      <c r="J39" s="23"/>
      <c r="K39" s="22"/>
      <c r="L39" s="40"/>
    </row>
    <row r="40" spans="1:16" s="49" customFormat="1" ht="44.25" customHeight="1" x14ac:dyDescent="0.2">
      <c r="A40" s="41" t="s">
        <v>11</v>
      </c>
      <c r="B40" s="41" t="s">
        <v>5</v>
      </c>
      <c r="C40" s="41" t="s">
        <v>6</v>
      </c>
      <c r="D40" s="42" t="s">
        <v>18</v>
      </c>
      <c r="E40" s="43" t="s">
        <v>0</v>
      </c>
      <c r="F40" s="44" t="s">
        <v>7</v>
      </c>
      <c r="G40" s="44" t="s">
        <v>8</v>
      </c>
      <c r="H40" s="83" t="s">
        <v>1</v>
      </c>
      <c r="I40" s="45" t="s">
        <v>21</v>
      </c>
      <c r="J40" s="46" t="s">
        <v>13</v>
      </c>
      <c r="K40" s="47" t="s">
        <v>24</v>
      </c>
      <c r="L40" s="48" t="s">
        <v>2</v>
      </c>
    </row>
    <row r="41" spans="1:16" x14ac:dyDescent="0.2">
      <c r="A41" s="10">
        <v>103</v>
      </c>
      <c r="B41" s="11">
        <v>1</v>
      </c>
      <c r="C41" s="1" t="str">
        <f t="shared" ref="C41:C46" si="0">T("Eiche")</f>
        <v>Eiche</v>
      </c>
      <c r="D41" s="6">
        <v>1.65</v>
      </c>
      <c r="E41" s="1" t="str">
        <f t="shared" ref="E41:E121" si="1">T("Fm o.R.")</f>
        <v>Fm o.R.</v>
      </c>
      <c r="F41" s="1"/>
      <c r="G41" s="1">
        <v>8</v>
      </c>
      <c r="H41" s="84" t="str">
        <f t="shared" ref="H41:H43" si="2">T("Heusteige ")</f>
        <v xml:space="preserve">Heusteige </v>
      </c>
      <c r="I41" s="50">
        <f>D41*95</f>
        <v>156.75</v>
      </c>
      <c r="J41" s="51">
        <v>10</v>
      </c>
      <c r="K41" s="98">
        <f>IF((MOD(ROUNDDOWN((I41*(1-J41/100)),0),10)=1),ROUNDDOWN((I41*(1-J41/100)),0)-1,ROUNDDOWN((I41*(1-J41/100)),0))</f>
        <v>140</v>
      </c>
      <c r="L41" s="53"/>
    </row>
    <row r="42" spans="1:16" x14ac:dyDescent="0.2">
      <c r="A42" s="10">
        <v>103</v>
      </c>
      <c r="B42" s="11">
        <v>2</v>
      </c>
      <c r="C42" s="1" t="str">
        <f t="shared" si="0"/>
        <v>Eiche</v>
      </c>
      <c r="D42" s="6">
        <v>5.42</v>
      </c>
      <c r="E42" s="1" t="str">
        <f t="shared" si="1"/>
        <v>Fm o.R.</v>
      </c>
      <c r="F42" s="1"/>
      <c r="G42" s="1">
        <v>9</v>
      </c>
      <c r="H42" s="84" t="str">
        <f t="shared" si="2"/>
        <v xml:space="preserve">Heusteige </v>
      </c>
      <c r="I42" s="50">
        <f t="shared" ref="I42:I122" si="3">D42*95</f>
        <v>514.9</v>
      </c>
      <c r="J42" s="51">
        <v>25</v>
      </c>
      <c r="K42" s="98">
        <f>IF((MOD(ROUNDDOWN((I42*(1-J42/100)),0),10)=1),ROUNDDOWN((I42*(1-J42/100)),0)-1,ROUNDDOWN((I42*(1-J42/100)),0))</f>
        <v>386</v>
      </c>
      <c r="L42" s="53"/>
    </row>
    <row r="43" spans="1:16" x14ac:dyDescent="0.2">
      <c r="A43" s="10">
        <v>103</v>
      </c>
      <c r="B43" s="11">
        <v>3</v>
      </c>
      <c r="C43" s="1" t="str">
        <f t="shared" si="0"/>
        <v>Eiche</v>
      </c>
      <c r="D43" s="6">
        <v>9.08</v>
      </c>
      <c r="E43" s="1" t="str">
        <f t="shared" si="1"/>
        <v>Fm o.R.</v>
      </c>
      <c r="F43" s="1"/>
      <c r="G43" s="1">
        <v>12</v>
      </c>
      <c r="H43" s="84" t="str">
        <f t="shared" si="2"/>
        <v xml:space="preserve">Heusteige </v>
      </c>
      <c r="I43" s="50">
        <f t="shared" si="3"/>
        <v>862.6</v>
      </c>
      <c r="J43" s="51">
        <v>25</v>
      </c>
      <c r="K43" s="98">
        <f t="shared" ref="K43:K49" si="4">IF((MOD(ROUNDDOWN((I43*(1-J43/100)),0),10)=1),ROUNDDOWN((I43*(1-J43/100)),0)-1,ROUNDDOWN((I43*(1-J43/100)),0))</f>
        <v>646</v>
      </c>
      <c r="L43" s="53"/>
    </row>
    <row r="44" spans="1:16" x14ac:dyDescent="0.2">
      <c r="A44" s="10">
        <v>103</v>
      </c>
      <c r="B44" s="11">
        <v>4</v>
      </c>
      <c r="C44" s="1" t="str">
        <f t="shared" si="0"/>
        <v>Eiche</v>
      </c>
      <c r="D44" s="6">
        <v>2.37</v>
      </c>
      <c r="E44" s="1" t="str">
        <f t="shared" si="1"/>
        <v>Fm o.R.</v>
      </c>
      <c r="F44" s="1"/>
      <c r="G44" s="1">
        <v>7</v>
      </c>
      <c r="H44" s="84" t="str">
        <f>T("Heusteige-Mitte ")</f>
        <v xml:space="preserve">Heusteige-Mitte </v>
      </c>
      <c r="I44" s="50">
        <f t="shared" si="3"/>
        <v>225.15</v>
      </c>
      <c r="J44" s="51">
        <v>15</v>
      </c>
      <c r="K44" s="98">
        <f t="shared" si="4"/>
        <v>190</v>
      </c>
      <c r="L44" s="53"/>
    </row>
    <row r="45" spans="1:16" x14ac:dyDescent="0.2">
      <c r="A45" s="10">
        <v>103</v>
      </c>
      <c r="B45" s="11">
        <v>5</v>
      </c>
      <c r="C45" s="1" t="str">
        <f t="shared" si="0"/>
        <v>Eiche</v>
      </c>
      <c r="D45" s="6">
        <v>4.51</v>
      </c>
      <c r="E45" s="1" t="str">
        <f t="shared" si="1"/>
        <v>Fm o.R.</v>
      </c>
      <c r="F45" s="1"/>
      <c r="G45" s="1">
        <v>14</v>
      </c>
      <c r="H45" s="84" t="str">
        <f t="shared" ref="H45:H48" si="5">T("Heusteige-Mitte ")</f>
        <v xml:space="preserve">Heusteige-Mitte </v>
      </c>
      <c r="I45" s="50">
        <f t="shared" si="3"/>
        <v>428.45</v>
      </c>
      <c r="J45" s="51">
        <v>15</v>
      </c>
      <c r="K45" s="98">
        <f t="shared" si="4"/>
        <v>364</v>
      </c>
      <c r="L45" s="53"/>
      <c r="P45" s="2"/>
    </row>
    <row r="46" spans="1:16" x14ac:dyDescent="0.2">
      <c r="A46" s="10">
        <v>103</v>
      </c>
      <c r="B46" s="11">
        <v>6</v>
      </c>
      <c r="C46" s="1" t="str">
        <f t="shared" si="0"/>
        <v>Eiche</v>
      </c>
      <c r="D46" s="6">
        <v>8.31</v>
      </c>
      <c r="E46" s="1" t="str">
        <f t="shared" si="1"/>
        <v>Fm o.R.</v>
      </c>
      <c r="F46" s="1"/>
      <c r="G46" s="1">
        <v>13</v>
      </c>
      <c r="H46" s="84" t="str">
        <f t="shared" si="5"/>
        <v xml:space="preserve">Heusteige-Mitte </v>
      </c>
      <c r="I46" s="50">
        <f t="shared" si="3"/>
        <v>789.45</v>
      </c>
      <c r="J46" s="51">
        <v>25</v>
      </c>
      <c r="K46" s="98">
        <f t="shared" si="4"/>
        <v>592</v>
      </c>
      <c r="L46" s="53"/>
    </row>
    <row r="47" spans="1:16" x14ac:dyDescent="0.2">
      <c r="A47" s="10">
        <v>103</v>
      </c>
      <c r="B47" s="11">
        <v>7</v>
      </c>
      <c r="C47" s="1" t="str">
        <f>T("Buche")</f>
        <v>Buche</v>
      </c>
      <c r="D47" s="6">
        <v>5.54</v>
      </c>
      <c r="E47" s="1" t="str">
        <f t="shared" si="1"/>
        <v>Fm o.R.</v>
      </c>
      <c r="F47" s="1"/>
      <c r="G47" s="1">
        <v>7</v>
      </c>
      <c r="H47" s="84" t="str">
        <f t="shared" si="5"/>
        <v xml:space="preserve">Heusteige-Mitte </v>
      </c>
      <c r="I47" s="50">
        <f t="shared" si="3"/>
        <v>526.29999999999995</v>
      </c>
      <c r="J47" s="51">
        <v>10</v>
      </c>
      <c r="K47" s="98">
        <f t="shared" si="4"/>
        <v>473</v>
      </c>
      <c r="L47" s="53"/>
    </row>
    <row r="48" spans="1:16" x14ac:dyDescent="0.2">
      <c r="A48" s="10">
        <v>103</v>
      </c>
      <c r="B48" s="11">
        <v>8</v>
      </c>
      <c r="C48" s="1" t="str">
        <f>T("Eiche")</f>
        <v>Eiche</v>
      </c>
      <c r="D48" s="6">
        <v>1.6</v>
      </c>
      <c r="E48" s="1" t="str">
        <f t="shared" si="1"/>
        <v>Fm o.R.</v>
      </c>
      <c r="F48" s="1"/>
      <c r="G48" s="1">
        <v>13</v>
      </c>
      <c r="H48" s="84" t="str">
        <f t="shared" si="5"/>
        <v xml:space="preserve">Heusteige-Mitte </v>
      </c>
      <c r="I48" s="50">
        <f t="shared" si="3"/>
        <v>152</v>
      </c>
      <c r="J48" s="51">
        <v>10</v>
      </c>
      <c r="K48" s="98">
        <f t="shared" si="4"/>
        <v>136</v>
      </c>
      <c r="L48" s="53"/>
    </row>
    <row r="49" spans="1:15" x14ac:dyDescent="0.2">
      <c r="A49" s="10">
        <v>103</v>
      </c>
      <c r="B49" s="11">
        <v>9</v>
      </c>
      <c r="C49" s="1" t="s">
        <v>10</v>
      </c>
      <c r="D49" s="6">
        <v>2.5499999999999998</v>
      </c>
      <c r="E49" s="1" t="str">
        <f t="shared" si="1"/>
        <v>Fm o.R.</v>
      </c>
      <c r="F49" s="1">
        <v>21</v>
      </c>
      <c r="G49" s="1">
        <v>13</v>
      </c>
      <c r="H49" s="84" t="s">
        <v>27</v>
      </c>
      <c r="I49" s="50">
        <f t="shared" si="3"/>
        <v>242.24999999999997</v>
      </c>
      <c r="J49" s="51">
        <v>10</v>
      </c>
      <c r="K49" s="98">
        <f t="shared" si="4"/>
        <v>218</v>
      </c>
      <c r="L49" s="53"/>
    </row>
    <row r="50" spans="1:15" x14ac:dyDescent="0.2">
      <c r="A50" s="10"/>
      <c r="B50" s="11"/>
      <c r="C50" s="1"/>
      <c r="D50" s="6"/>
      <c r="E50" s="1"/>
      <c r="F50" s="1"/>
      <c r="G50" s="1"/>
      <c r="H50" s="84"/>
      <c r="I50" s="50"/>
      <c r="J50" s="51"/>
      <c r="K50" s="52"/>
      <c r="L50" s="53"/>
    </row>
    <row r="51" spans="1:15" x14ac:dyDescent="0.2">
      <c r="A51" s="10">
        <v>104</v>
      </c>
      <c r="B51" s="11">
        <v>1</v>
      </c>
      <c r="C51" s="1" t="str">
        <f>T("Eiche")</f>
        <v>Eiche</v>
      </c>
      <c r="D51" s="6">
        <v>6.37</v>
      </c>
      <c r="E51" s="1" t="str">
        <f t="shared" si="1"/>
        <v>Fm o.R.</v>
      </c>
      <c r="F51" s="1"/>
      <c r="G51" s="1">
        <v>15</v>
      </c>
      <c r="H51" s="84" t="s">
        <v>40</v>
      </c>
      <c r="I51" s="50">
        <f t="shared" si="3"/>
        <v>605.15</v>
      </c>
      <c r="J51" s="51"/>
      <c r="K51" s="98">
        <f t="shared" ref="K51:K62" si="6">IF((MOD(ROUNDDOWN((I51*(1-J51/100)),0),10)=1),ROUNDDOWN((I51*(1-J51/100)),0)-1,ROUNDDOWN((I51*(1-J51/100)),0))</f>
        <v>605</v>
      </c>
      <c r="L51" s="53"/>
    </row>
    <row r="52" spans="1:15" x14ac:dyDescent="0.2">
      <c r="A52" s="10">
        <v>104</v>
      </c>
      <c r="B52" s="11">
        <v>2</v>
      </c>
      <c r="C52" s="1" t="str">
        <f>T("Hartlaubholz")</f>
        <v>Hartlaubholz</v>
      </c>
      <c r="D52" s="6">
        <v>1.52</v>
      </c>
      <c r="E52" s="1" t="str">
        <f t="shared" si="1"/>
        <v>Fm o.R.</v>
      </c>
      <c r="F52" s="1"/>
      <c r="G52" s="1">
        <v>6</v>
      </c>
      <c r="H52" s="84" t="str">
        <f t="shared" ref="H52:H62" si="7">T("Rotsteiglesweg ")</f>
        <v xml:space="preserve">Rotsteiglesweg </v>
      </c>
      <c r="I52" s="50">
        <f t="shared" si="3"/>
        <v>144.4</v>
      </c>
      <c r="J52" s="51"/>
      <c r="K52" s="98">
        <f t="shared" si="6"/>
        <v>144</v>
      </c>
      <c r="L52" s="53"/>
      <c r="O52" s="2"/>
    </row>
    <row r="53" spans="1:15" x14ac:dyDescent="0.2">
      <c r="A53" s="10">
        <v>104</v>
      </c>
      <c r="B53" s="11">
        <v>3</v>
      </c>
      <c r="C53" s="1" t="str">
        <f>T("Eiche")</f>
        <v>Eiche</v>
      </c>
      <c r="D53" s="6">
        <v>4.4800000000000004</v>
      </c>
      <c r="E53" s="1" t="str">
        <f t="shared" si="1"/>
        <v>Fm o.R.</v>
      </c>
      <c r="F53" s="1"/>
      <c r="G53" s="1">
        <v>9</v>
      </c>
      <c r="H53" s="84" t="str">
        <f t="shared" si="7"/>
        <v xml:space="preserve">Rotsteiglesweg </v>
      </c>
      <c r="I53" s="50">
        <f t="shared" si="3"/>
        <v>425.6</v>
      </c>
      <c r="J53" s="51">
        <v>5</v>
      </c>
      <c r="K53" s="98">
        <f t="shared" si="6"/>
        <v>404</v>
      </c>
      <c r="L53" s="53"/>
      <c r="O53" s="2"/>
    </row>
    <row r="54" spans="1:15" x14ac:dyDescent="0.2">
      <c r="A54" s="10">
        <v>104</v>
      </c>
      <c r="B54" s="11">
        <v>4</v>
      </c>
      <c r="C54" s="1" t="str">
        <f>T("Eiche")</f>
        <v>Eiche</v>
      </c>
      <c r="D54" s="6">
        <v>6.1</v>
      </c>
      <c r="E54" s="1" t="str">
        <f t="shared" si="1"/>
        <v>Fm o.R.</v>
      </c>
      <c r="F54" s="1"/>
      <c r="G54" s="1">
        <v>12</v>
      </c>
      <c r="H54" s="84" t="str">
        <f t="shared" si="7"/>
        <v xml:space="preserve">Rotsteiglesweg </v>
      </c>
      <c r="I54" s="50">
        <f t="shared" si="3"/>
        <v>579.5</v>
      </c>
      <c r="J54" s="51">
        <v>10</v>
      </c>
      <c r="K54" s="98">
        <f t="shared" si="6"/>
        <v>520</v>
      </c>
      <c r="L54" s="53"/>
    </row>
    <row r="55" spans="1:15" x14ac:dyDescent="0.2">
      <c r="A55" s="10">
        <v>104</v>
      </c>
      <c r="B55" s="11">
        <v>5</v>
      </c>
      <c r="C55" s="1" t="str">
        <f>T("Eiche")</f>
        <v>Eiche</v>
      </c>
      <c r="D55" s="6">
        <v>5.8</v>
      </c>
      <c r="E55" s="1" t="str">
        <f t="shared" si="1"/>
        <v>Fm o.R.</v>
      </c>
      <c r="F55" s="1"/>
      <c r="G55" s="1">
        <v>8</v>
      </c>
      <c r="H55" s="84" t="str">
        <f t="shared" si="7"/>
        <v xml:space="preserve">Rotsteiglesweg </v>
      </c>
      <c r="I55" s="50">
        <f t="shared" si="3"/>
        <v>551</v>
      </c>
      <c r="J55" s="51">
        <v>5</v>
      </c>
      <c r="K55" s="98">
        <f t="shared" si="6"/>
        <v>523</v>
      </c>
      <c r="L55" s="53"/>
    </row>
    <row r="56" spans="1:15" x14ac:dyDescent="0.2">
      <c r="A56" s="10">
        <v>104</v>
      </c>
      <c r="B56" s="11">
        <v>6</v>
      </c>
      <c r="C56" s="1" t="str">
        <f>T("Eiche")</f>
        <v>Eiche</v>
      </c>
      <c r="D56" s="6">
        <v>1.8</v>
      </c>
      <c r="E56" s="1" t="str">
        <f t="shared" si="1"/>
        <v>Fm o.R.</v>
      </c>
      <c r="F56" s="1"/>
      <c r="G56" s="1">
        <v>6</v>
      </c>
      <c r="H56" s="84" t="str">
        <f t="shared" si="7"/>
        <v xml:space="preserve">Rotsteiglesweg </v>
      </c>
      <c r="I56" s="50">
        <f t="shared" si="3"/>
        <v>171</v>
      </c>
      <c r="J56" s="51">
        <v>5</v>
      </c>
      <c r="K56" s="98">
        <f t="shared" si="6"/>
        <v>162</v>
      </c>
      <c r="L56" s="53"/>
    </row>
    <row r="57" spans="1:15" x14ac:dyDescent="0.2">
      <c r="A57" s="10">
        <v>104</v>
      </c>
      <c r="B57" s="11">
        <v>7</v>
      </c>
      <c r="C57" s="1" t="str">
        <f>T("Eiche")</f>
        <v>Eiche</v>
      </c>
      <c r="D57" s="6">
        <v>3.84</v>
      </c>
      <c r="E57" s="1" t="str">
        <f t="shared" si="1"/>
        <v>Fm o.R.</v>
      </c>
      <c r="F57" s="1"/>
      <c r="G57" s="1">
        <v>7</v>
      </c>
      <c r="H57" s="84" t="str">
        <f t="shared" si="7"/>
        <v xml:space="preserve">Rotsteiglesweg </v>
      </c>
      <c r="I57" s="50">
        <f t="shared" si="3"/>
        <v>364.8</v>
      </c>
      <c r="J57" s="51">
        <v>15</v>
      </c>
      <c r="K57" s="98">
        <f t="shared" si="6"/>
        <v>310</v>
      </c>
      <c r="L57" s="53"/>
    </row>
    <row r="58" spans="1:15" x14ac:dyDescent="0.2">
      <c r="A58" s="10">
        <v>104</v>
      </c>
      <c r="B58" s="11">
        <v>8</v>
      </c>
      <c r="C58" s="1" t="str">
        <f>T("Hartlaubholz")</f>
        <v>Hartlaubholz</v>
      </c>
      <c r="D58" s="6">
        <v>1.55</v>
      </c>
      <c r="E58" s="1" t="str">
        <f t="shared" si="1"/>
        <v>Fm o.R.</v>
      </c>
      <c r="F58" s="1"/>
      <c r="G58" s="1">
        <v>8</v>
      </c>
      <c r="H58" s="84" t="str">
        <f t="shared" si="7"/>
        <v xml:space="preserve">Rotsteiglesweg </v>
      </c>
      <c r="I58" s="50">
        <f t="shared" si="3"/>
        <v>147.25</v>
      </c>
      <c r="J58" s="51"/>
      <c r="K58" s="98">
        <f t="shared" si="6"/>
        <v>147</v>
      </c>
      <c r="L58" s="53"/>
    </row>
    <row r="59" spans="1:15" x14ac:dyDescent="0.2">
      <c r="A59" s="10">
        <v>104</v>
      </c>
      <c r="B59" s="11">
        <v>9</v>
      </c>
      <c r="C59" s="1" t="str">
        <f>T("Hartlaubholz")</f>
        <v>Hartlaubholz</v>
      </c>
      <c r="D59" s="6">
        <v>1.6</v>
      </c>
      <c r="E59" s="1" t="str">
        <f t="shared" si="1"/>
        <v>Fm o.R.</v>
      </c>
      <c r="F59" s="1"/>
      <c r="G59" s="1">
        <v>15</v>
      </c>
      <c r="H59" s="84" t="str">
        <f t="shared" si="7"/>
        <v xml:space="preserve">Rotsteiglesweg </v>
      </c>
      <c r="I59" s="50">
        <f t="shared" si="3"/>
        <v>152</v>
      </c>
      <c r="J59" s="51"/>
      <c r="K59" s="98">
        <f t="shared" si="6"/>
        <v>152</v>
      </c>
      <c r="L59" s="53"/>
    </row>
    <row r="60" spans="1:15" x14ac:dyDescent="0.2">
      <c r="A60" s="10">
        <v>104</v>
      </c>
      <c r="B60" s="11">
        <v>10</v>
      </c>
      <c r="C60" s="1" t="str">
        <f>T("Hartlaubholz")</f>
        <v>Hartlaubholz</v>
      </c>
      <c r="D60" s="6">
        <v>2.52</v>
      </c>
      <c r="E60" s="1" t="str">
        <f t="shared" si="1"/>
        <v>Fm o.R.</v>
      </c>
      <c r="F60" s="1">
        <v>19</v>
      </c>
      <c r="G60" s="1">
        <v>14</v>
      </c>
      <c r="H60" s="84" t="str">
        <f t="shared" si="7"/>
        <v xml:space="preserve">Rotsteiglesweg </v>
      </c>
      <c r="I60" s="50">
        <f t="shared" si="3"/>
        <v>239.4</v>
      </c>
      <c r="J60" s="51"/>
      <c r="K60" s="98">
        <f t="shared" si="6"/>
        <v>239</v>
      </c>
      <c r="L60" s="53"/>
    </row>
    <row r="61" spans="1:15" x14ac:dyDescent="0.2">
      <c r="A61" s="10">
        <v>104</v>
      </c>
      <c r="B61" s="11">
        <v>11</v>
      </c>
      <c r="C61" s="1" t="str">
        <f>T("Eiche")</f>
        <v>Eiche</v>
      </c>
      <c r="D61" s="6">
        <v>3.17</v>
      </c>
      <c r="E61" s="1" t="str">
        <f t="shared" si="1"/>
        <v>Fm o.R.</v>
      </c>
      <c r="F61" s="1"/>
      <c r="G61" s="1">
        <v>4</v>
      </c>
      <c r="H61" s="84" t="str">
        <f t="shared" si="7"/>
        <v xml:space="preserve">Rotsteiglesweg </v>
      </c>
      <c r="I61" s="50">
        <f t="shared" si="3"/>
        <v>301.14999999999998</v>
      </c>
      <c r="J61" s="51">
        <v>15</v>
      </c>
      <c r="K61" s="98">
        <f t="shared" si="6"/>
        <v>255</v>
      </c>
      <c r="L61" s="53"/>
    </row>
    <row r="62" spans="1:15" x14ac:dyDescent="0.2">
      <c r="A62" s="10">
        <v>104</v>
      </c>
      <c r="B62" s="11">
        <v>12</v>
      </c>
      <c r="C62" s="1" t="str">
        <f>T("Eiche")</f>
        <v>Eiche</v>
      </c>
      <c r="D62" s="6">
        <v>0.26</v>
      </c>
      <c r="E62" s="1" t="str">
        <f t="shared" si="1"/>
        <v>Fm o.R.</v>
      </c>
      <c r="F62" s="1"/>
      <c r="G62" s="1">
        <v>1</v>
      </c>
      <c r="H62" s="84" t="str">
        <f t="shared" si="7"/>
        <v xml:space="preserve">Rotsteiglesweg </v>
      </c>
      <c r="I62" s="50">
        <f t="shared" si="3"/>
        <v>24.7</v>
      </c>
      <c r="J62" s="51">
        <v>10</v>
      </c>
      <c r="K62" s="98">
        <f t="shared" si="6"/>
        <v>22</v>
      </c>
      <c r="L62" s="53"/>
    </row>
    <row r="63" spans="1:15" x14ac:dyDescent="0.2">
      <c r="A63" s="10"/>
      <c r="B63" s="11"/>
      <c r="C63" s="1"/>
      <c r="D63" s="6"/>
      <c r="E63" s="1"/>
      <c r="F63" s="1"/>
      <c r="G63" s="1"/>
      <c r="H63" s="84"/>
      <c r="I63" s="50"/>
      <c r="J63" s="51"/>
      <c r="K63" s="52"/>
      <c r="L63" s="53"/>
    </row>
    <row r="64" spans="1:15" x14ac:dyDescent="0.2">
      <c r="A64" s="10">
        <v>104</v>
      </c>
      <c r="B64" s="11">
        <v>20</v>
      </c>
      <c r="C64" s="1" t="str">
        <f>T("Eiche")</f>
        <v>Eiche</v>
      </c>
      <c r="D64" s="6">
        <v>3.17</v>
      </c>
      <c r="E64" s="1" t="str">
        <f t="shared" si="1"/>
        <v>Fm o.R.</v>
      </c>
      <c r="F64" s="1"/>
      <c r="G64" s="1">
        <v>12</v>
      </c>
      <c r="H64" s="84" t="str">
        <f>T("Höhenweg ")</f>
        <v xml:space="preserve">Höhenweg </v>
      </c>
      <c r="I64" s="50">
        <f t="shared" si="3"/>
        <v>301.14999999999998</v>
      </c>
      <c r="J64" s="51"/>
      <c r="K64" s="98">
        <f t="shared" ref="K64:K69" si="8">IF((MOD(ROUNDDOWN((I64*(1-J64/100)),0),10)=1),ROUNDDOWN((I64*(1-J64/100)),0)-1,ROUNDDOWN((I64*(1-J64/100)),0))</f>
        <v>300</v>
      </c>
      <c r="L64" s="53"/>
    </row>
    <row r="65" spans="1:12" x14ac:dyDescent="0.2">
      <c r="A65" s="10">
        <v>104</v>
      </c>
      <c r="B65" s="11">
        <v>21</v>
      </c>
      <c r="C65" s="1" t="str">
        <f>T("Eiche")</f>
        <v>Eiche</v>
      </c>
      <c r="D65" s="6">
        <v>9.27</v>
      </c>
      <c r="E65" s="1" t="str">
        <f t="shared" si="1"/>
        <v>Fm o.R.</v>
      </c>
      <c r="F65" s="1"/>
      <c r="G65" s="1">
        <v>12</v>
      </c>
      <c r="H65" s="84" t="str">
        <f t="shared" ref="H65:H67" si="9">T("Höhenweg ")</f>
        <v xml:space="preserve">Höhenweg </v>
      </c>
      <c r="I65" s="50">
        <f t="shared" si="3"/>
        <v>880.65</v>
      </c>
      <c r="J65" s="51">
        <v>25</v>
      </c>
      <c r="K65" s="98">
        <f t="shared" si="8"/>
        <v>660</v>
      </c>
      <c r="L65" s="53"/>
    </row>
    <row r="66" spans="1:12" x14ac:dyDescent="0.2">
      <c r="A66" s="10">
        <v>104</v>
      </c>
      <c r="B66" s="11">
        <v>22</v>
      </c>
      <c r="C66" s="1" t="str">
        <f>T("Eiche")</f>
        <v>Eiche</v>
      </c>
      <c r="D66" s="6">
        <v>0.8</v>
      </c>
      <c r="E66" s="1" t="str">
        <f t="shared" si="1"/>
        <v>Fm o.R.</v>
      </c>
      <c r="F66" s="1"/>
      <c r="G66" s="1">
        <v>1</v>
      </c>
      <c r="H66" s="84" t="str">
        <f t="shared" si="9"/>
        <v xml:space="preserve">Höhenweg </v>
      </c>
      <c r="I66" s="50">
        <f t="shared" ref="I66" si="10">D66*95</f>
        <v>76</v>
      </c>
      <c r="J66" s="51">
        <v>10</v>
      </c>
      <c r="K66" s="98">
        <f t="shared" ref="K66" si="11">IF((MOD(ROUNDDOWN((I66*(1-J66/100)),0),10)=1),ROUNDDOWN((I66*(1-J66/100)),0)-1,ROUNDDOWN((I66*(1-J66/100)),0))</f>
        <v>68</v>
      </c>
      <c r="L66" s="53"/>
    </row>
    <row r="67" spans="1:12" x14ac:dyDescent="0.2">
      <c r="A67" s="10">
        <v>104</v>
      </c>
      <c r="B67" s="11">
        <v>23</v>
      </c>
      <c r="C67" s="1" t="str">
        <f>T("Eiche")</f>
        <v>Eiche</v>
      </c>
      <c r="D67" s="6">
        <v>0.28999999999999998</v>
      </c>
      <c r="E67" s="1" t="str">
        <f t="shared" si="1"/>
        <v>Fm o.R.</v>
      </c>
      <c r="F67" s="1"/>
      <c r="G67" s="1">
        <v>1</v>
      </c>
      <c r="H67" s="84" t="str">
        <f t="shared" si="9"/>
        <v xml:space="preserve">Höhenweg </v>
      </c>
      <c r="I67" s="50">
        <f t="shared" si="3"/>
        <v>27.549999999999997</v>
      </c>
      <c r="J67" s="51"/>
      <c r="K67" s="98">
        <f t="shared" si="8"/>
        <v>27</v>
      </c>
      <c r="L67" s="53"/>
    </row>
    <row r="68" spans="1:12" x14ac:dyDescent="0.2">
      <c r="A68" s="10">
        <v>104</v>
      </c>
      <c r="B68" s="11">
        <v>25</v>
      </c>
      <c r="C68" s="1" t="s">
        <v>28</v>
      </c>
      <c r="D68" s="6">
        <v>1.75</v>
      </c>
      <c r="E68" s="1" t="str">
        <f t="shared" si="1"/>
        <v>Fm o.R.</v>
      </c>
      <c r="F68" s="1"/>
      <c r="G68" s="1">
        <v>4</v>
      </c>
      <c r="H68" s="84" t="s">
        <v>41</v>
      </c>
      <c r="I68" s="50">
        <f t="shared" si="3"/>
        <v>166.25</v>
      </c>
      <c r="J68" s="51"/>
      <c r="K68" s="98">
        <f t="shared" si="8"/>
        <v>166</v>
      </c>
      <c r="L68" s="53"/>
    </row>
    <row r="69" spans="1:12" x14ac:dyDescent="0.2">
      <c r="A69" s="10">
        <v>104</v>
      </c>
      <c r="B69" s="11">
        <v>26</v>
      </c>
      <c r="C69" s="1" t="s">
        <v>23</v>
      </c>
      <c r="D69" s="6">
        <v>1.6</v>
      </c>
      <c r="E69" s="1" t="str">
        <f t="shared" si="1"/>
        <v>Fm o.R.</v>
      </c>
      <c r="F69" s="1"/>
      <c r="G69" s="1">
        <v>7</v>
      </c>
      <c r="H69" s="84" t="s">
        <v>41</v>
      </c>
      <c r="I69" s="50">
        <f t="shared" si="3"/>
        <v>152</v>
      </c>
      <c r="J69" s="51"/>
      <c r="K69" s="98">
        <f t="shared" si="8"/>
        <v>152</v>
      </c>
      <c r="L69" s="53"/>
    </row>
    <row r="70" spans="1:12" x14ac:dyDescent="0.2">
      <c r="A70" s="10"/>
      <c r="B70" s="11"/>
      <c r="C70" s="1"/>
      <c r="D70" s="6"/>
      <c r="E70" s="1"/>
      <c r="F70" s="1"/>
      <c r="G70" s="1"/>
      <c r="H70" s="84"/>
      <c r="I70" s="50"/>
      <c r="J70" s="51"/>
      <c r="K70" s="52"/>
      <c r="L70" s="53"/>
    </row>
    <row r="71" spans="1:12" s="38" customFormat="1" x14ac:dyDescent="0.2">
      <c r="A71" s="59">
        <v>104</v>
      </c>
      <c r="B71" s="60">
        <v>30</v>
      </c>
      <c r="C71" s="57" t="str">
        <f>T("Eiche")</f>
        <v>Eiche</v>
      </c>
      <c r="D71" s="62">
        <v>3.23</v>
      </c>
      <c r="E71" s="57" t="str">
        <f t="shared" si="1"/>
        <v>Fm o.R.</v>
      </c>
      <c r="F71" s="57"/>
      <c r="G71" s="57">
        <v>4</v>
      </c>
      <c r="H71" s="86" t="str">
        <f>T("Seelesweg")</f>
        <v>Seelesweg</v>
      </c>
      <c r="I71" s="50">
        <f t="shared" si="3"/>
        <v>306.85000000000002</v>
      </c>
      <c r="J71" s="96">
        <v>20</v>
      </c>
      <c r="K71" s="99">
        <f>IF((MOD(ROUNDDOWN((I71*(1-J71/100)),0),10)=1),ROUNDDOWN((I71*(1-J71/100)),0)-1,ROUNDDOWN((I71*(1-J71/100)),0))</f>
        <v>245</v>
      </c>
      <c r="L71" s="100"/>
    </row>
    <row r="72" spans="1:12" s="38" customFormat="1" x14ac:dyDescent="0.2">
      <c r="A72" s="59">
        <v>104</v>
      </c>
      <c r="B72" s="60">
        <v>31</v>
      </c>
      <c r="C72" s="57" t="str">
        <f>T("Eiche")</f>
        <v>Eiche</v>
      </c>
      <c r="D72" s="62">
        <v>4.1100000000000003</v>
      </c>
      <c r="E72" s="57" t="str">
        <f t="shared" si="1"/>
        <v>Fm o.R.</v>
      </c>
      <c r="F72" s="57"/>
      <c r="G72" s="57">
        <v>6</v>
      </c>
      <c r="H72" s="86" t="str">
        <f t="shared" ref="H72:H73" si="12">T("Seelesweg")</f>
        <v>Seelesweg</v>
      </c>
      <c r="I72" s="50">
        <f t="shared" si="3"/>
        <v>390.45000000000005</v>
      </c>
      <c r="J72" s="96">
        <v>20</v>
      </c>
      <c r="K72" s="99">
        <f t="shared" ref="K72:K74" si="13">IF((MOD(ROUNDDOWN((I72*(1-J72/100)),0),10)=1),ROUNDDOWN((I72*(1-J72/100)),0)-1,ROUNDDOWN((I72*(1-J72/100)),0))</f>
        <v>312</v>
      </c>
      <c r="L72" s="97"/>
    </row>
    <row r="73" spans="1:12" s="38" customFormat="1" x14ac:dyDescent="0.2">
      <c r="A73" s="59">
        <v>104</v>
      </c>
      <c r="B73" s="60">
        <v>32</v>
      </c>
      <c r="C73" s="57" t="str">
        <f>T("Hartlaubholz")</f>
        <v>Hartlaubholz</v>
      </c>
      <c r="D73" s="62">
        <v>1.46</v>
      </c>
      <c r="E73" s="57" t="str">
        <f t="shared" si="1"/>
        <v>Fm o.R.</v>
      </c>
      <c r="F73" s="57"/>
      <c r="G73" s="57">
        <v>6</v>
      </c>
      <c r="H73" s="86" t="str">
        <f t="shared" si="12"/>
        <v>Seelesweg</v>
      </c>
      <c r="I73" s="50">
        <f t="shared" si="3"/>
        <v>138.69999999999999</v>
      </c>
      <c r="J73" s="96"/>
      <c r="K73" s="99">
        <f t="shared" si="13"/>
        <v>138</v>
      </c>
      <c r="L73" s="97"/>
    </row>
    <row r="74" spans="1:12" s="38" customFormat="1" x14ac:dyDescent="0.2">
      <c r="A74" s="59">
        <v>104</v>
      </c>
      <c r="B74" s="60">
        <v>33</v>
      </c>
      <c r="C74" s="57" t="str">
        <f>T("Eiche")</f>
        <v>Eiche</v>
      </c>
      <c r="D74" s="62">
        <v>1.31</v>
      </c>
      <c r="E74" s="57" t="str">
        <f t="shared" si="1"/>
        <v>Fm o.R.</v>
      </c>
      <c r="F74" s="57"/>
      <c r="G74" s="57">
        <v>4</v>
      </c>
      <c r="H74" s="86" t="str">
        <f>T("Altertumweg ")</f>
        <v xml:space="preserve">Altertumweg </v>
      </c>
      <c r="I74" s="50">
        <f t="shared" si="3"/>
        <v>124.45</v>
      </c>
      <c r="J74" s="96">
        <v>10</v>
      </c>
      <c r="K74" s="99">
        <f t="shared" si="13"/>
        <v>112</v>
      </c>
      <c r="L74" s="97"/>
    </row>
    <row r="75" spans="1:12" x14ac:dyDescent="0.2">
      <c r="A75" s="10"/>
      <c r="B75" s="11"/>
      <c r="C75" s="1"/>
      <c r="D75" s="6"/>
      <c r="E75" s="1"/>
      <c r="F75" s="1"/>
      <c r="G75" s="1"/>
      <c r="H75" s="84"/>
      <c r="I75" s="50"/>
      <c r="J75" s="51"/>
      <c r="K75" s="52"/>
      <c r="L75" s="53"/>
    </row>
    <row r="76" spans="1:12" s="25" customFormat="1" x14ac:dyDescent="0.2">
      <c r="A76" s="1" t="s">
        <v>57</v>
      </c>
      <c r="B76" s="55"/>
      <c r="C76" s="1"/>
      <c r="D76" s="56"/>
      <c r="E76" s="1"/>
      <c r="F76" s="1"/>
      <c r="G76" s="1"/>
      <c r="H76" s="84"/>
      <c r="I76" s="50"/>
      <c r="J76" s="70"/>
      <c r="K76" s="71"/>
      <c r="L76" s="54"/>
    </row>
    <row r="77" spans="1:12" s="25" customFormat="1" x14ac:dyDescent="0.2">
      <c r="A77" s="63" t="s">
        <v>33</v>
      </c>
      <c r="B77" s="65"/>
      <c r="C77" s="63"/>
      <c r="D77" s="66"/>
      <c r="E77" s="63"/>
      <c r="F77" s="63"/>
      <c r="G77" s="63"/>
      <c r="H77" s="85"/>
      <c r="I77" s="64"/>
      <c r="J77" s="67"/>
      <c r="K77" s="68"/>
      <c r="L77" s="69"/>
    </row>
    <row r="78" spans="1:12" s="25" customFormat="1" x14ac:dyDescent="0.2">
      <c r="A78" s="63" t="s">
        <v>34</v>
      </c>
      <c r="B78" s="65"/>
      <c r="C78" s="63"/>
      <c r="D78" s="66"/>
      <c r="E78" s="63"/>
      <c r="F78" s="63"/>
      <c r="G78" s="63"/>
      <c r="H78" s="85"/>
      <c r="I78" s="64"/>
      <c r="J78" s="67"/>
      <c r="K78" s="68"/>
      <c r="L78" s="69"/>
    </row>
    <row r="79" spans="1:12" s="38" customFormat="1" x14ac:dyDescent="0.2">
      <c r="A79" s="90" t="s">
        <v>66</v>
      </c>
      <c r="B79" s="91"/>
      <c r="C79" s="90"/>
      <c r="D79" s="92"/>
      <c r="E79" s="90"/>
      <c r="F79" s="90"/>
      <c r="G79" s="90"/>
      <c r="H79" s="93"/>
      <c r="I79" s="64"/>
      <c r="J79" s="94"/>
      <c r="K79" s="95"/>
      <c r="L79" s="40"/>
    </row>
    <row r="80" spans="1:12" s="25" customFormat="1" x14ac:dyDescent="0.2">
      <c r="A80" s="4" t="s">
        <v>42</v>
      </c>
      <c r="B80" s="61"/>
      <c r="C80" s="4"/>
      <c r="D80" s="5"/>
      <c r="F80" s="8"/>
      <c r="G80" s="8"/>
      <c r="H80" s="79"/>
      <c r="I80" s="7"/>
      <c r="J80" s="35"/>
      <c r="K80" s="88" t="s">
        <v>52</v>
      </c>
      <c r="L80" s="69"/>
    </row>
    <row r="81" spans="1:12" s="38" customFormat="1" x14ac:dyDescent="0.2">
      <c r="A81" s="20" t="s">
        <v>43</v>
      </c>
      <c r="B81" s="37"/>
      <c r="C81" s="20"/>
      <c r="D81" s="21"/>
      <c r="F81" s="39"/>
      <c r="G81" s="39"/>
      <c r="H81" s="82"/>
      <c r="I81" s="22"/>
      <c r="J81" s="23"/>
      <c r="K81" s="87" t="s">
        <v>53</v>
      </c>
      <c r="L81" s="40"/>
    </row>
    <row r="82" spans="1:12" x14ac:dyDescent="0.2">
      <c r="A82" s="10"/>
      <c r="B82" s="11"/>
      <c r="C82" s="1"/>
      <c r="D82" s="6"/>
      <c r="E82" s="1"/>
      <c r="F82" s="1"/>
      <c r="G82" s="1"/>
      <c r="H82" s="84"/>
      <c r="I82" s="50"/>
      <c r="J82" s="51"/>
      <c r="K82" s="52"/>
      <c r="L82" s="53"/>
    </row>
    <row r="83" spans="1:12" x14ac:dyDescent="0.2">
      <c r="A83" s="72">
        <v>106</v>
      </c>
      <c r="B83" s="73">
        <v>45</v>
      </c>
      <c r="C83" s="1" t="str">
        <f>T("Hartlaubholz")</f>
        <v>Hartlaubholz</v>
      </c>
      <c r="D83" s="6">
        <v>3.42</v>
      </c>
      <c r="E83" s="1" t="str">
        <f t="shared" si="1"/>
        <v>Fm o.R.</v>
      </c>
      <c r="F83" s="1"/>
      <c r="G83" s="1">
        <v>8</v>
      </c>
      <c r="H83" s="84" t="s">
        <v>29</v>
      </c>
      <c r="I83" s="50">
        <f t="shared" si="3"/>
        <v>324.89999999999998</v>
      </c>
      <c r="J83" s="51">
        <v>5</v>
      </c>
      <c r="K83" s="98">
        <f t="shared" ref="K83:K86" si="14">IF((MOD(ROUNDDOWN((I83*(1-J83/100)),0),10)=1),ROUNDDOWN((I83*(1-J83/100)),0)-1,ROUNDDOWN((I83*(1-J83/100)),0))</f>
        <v>308</v>
      </c>
      <c r="L83" s="53"/>
    </row>
    <row r="84" spans="1:12" x14ac:dyDescent="0.2">
      <c r="A84" s="72">
        <v>106</v>
      </c>
      <c r="B84" s="73">
        <v>46</v>
      </c>
      <c r="C84" s="1" t="str">
        <f>T("Hartlaubholz")</f>
        <v>Hartlaubholz</v>
      </c>
      <c r="D84" s="6">
        <v>4.54</v>
      </c>
      <c r="E84" s="1" t="str">
        <f t="shared" si="1"/>
        <v>Fm o.R.</v>
      </c>
      <c r="F84" s="1"/>
      <c r="G84" s="1">
        <v>9</v>
      </c>
      <c r="H84" s="84" t="s">
        <v>29</v>
      </c>
      <c r="I84" s="50">
        <f t="shared" si="3"/>
        <v>431.3</v>
      </c>
      <c r="J84" s="51">
        <v>15</v>
      </c>
      <c r="K84" s="98">
        <f t="shared" si="14"/>
        <v>366</v>
      </c>
      <c r="L84" s="53"/>
    </row>
    <row r="85" spans="1:12" x14ac:dyDescent="0.2">
      <c r="A85" s="72">
        <v>106</v>
      </c>
      <c r="B85" s="73">
        <v>47</v>
      </c>
      <c r="C85" s="1" t="str">
        <f>T("Hartlaubholz")</f>
        <v>Hartlaubholz</v>
      </c>
      <c r="D85" s="6">
        <v>1.8</v>
      </c>
      <c r="E85" s="1" t="str">
        <f t="shared" si="1"/>
        <v>Fm o.R.</v>
      </c>
      <c r="F85" s="1"/>
      <c r="G85" s="1">
        <v>5</v>
      </c>
      <c r="H85" s="84" t="s">
        <v>29</v>
      </c>
      <c r="I85" s="50">
        <f t="shared" si="3"/>
        <v>171</v>
      </c>
      <c r="J85" s="51">
        <v>5</v>
      </c>
      <c r="K85" s="98">
        <f t="shared" si="14"/>
        <v>162</v>
      </c>
      <c r="L85" s="53"/>
    </row>
    <row r="86" spans="1:12" x14ac:dyDescent="0.2">
      <c r="A86" s="72">
        <v>106</v>
      </c>
      <c r="B86" s="73">
        <v>49</v>
      </c>
      <c r="C86" s="1" t="str">
        <f>T("Hartlaubholz")</f>
        <v>Hartlaubholz</v>
      </c>
      <c r="D86" s="6">
        <v>4.0199999999999996</v>
      </c>
      <c r="E86" s="1" t="str">
        <f t="shared" si="1"/>
        <v>Fm o.R.</v>
      </c>
      <c r="F86" s="1"/>
      <c r="G86" s="1">
        <v>10</v>
      </c>
      <c r="H86" s="84" t="s">
        <v>29</v>
      </c>
      <c r="I86" s="50">
        <f t="shared" si="3"/>
        <v>381.9</v>
      </c>
      <c r="J86" s="51">
        <v>5</v>
      </c>
      <c r="K86" s="98">
        <f t="shared" si="14"/>
        <v>362</v>
      </c>
      <c r="L86" s="53"/>
    </row>
    <row r="87" spans="1:12" x14ac:dyDescent="0.2">
      <c r="A87" s="10"/>
      <c r="B87" s="11"/>
      <c r="C87" s="1"/>
      <c r="D87" s="6"/>
      <c r="E87" s="1"/>
      <c r="F87" s="1"/>
      <c r="G87" s="1"/>
      <c r="H87" s="84"/>
      <c r="I87" s="50"/>
      <c r="J87" s="51"/>
      <c r="K87" s="52"/>
      <c r="L87" s="53"/>
    </row>
    <row r="88" spans="1:12" x14ac:dyDescent="0.2">
      <c r="A88" s="72">
        <v>106</v>
      </c>
      <c r="B88" s="73">
        <v>51</v>
      </c>
      <c r="C88" s="1" t="str">
        <f>T("Eiche")</f>
        <v>Eiche</v>
      </c>
      <c r="D88" s="6">
        <v>2.7</v>
      </c>
      <c r="E88" s="1" t="str">
        <f t="shared" si="1"/>
        <v>Fm o.R.</v>
      </c>
      <c r="F88" s="1"/>
      <c r="G88" s="1">
        <v>6</v>
      </c>
      <c r="H88" s="84" t="str">
        <f>T("P Amannweg ")</f>
        <v xml:space="preserve">P Amannweg </v>
      </c>
      <c r="I88" s="50">
        <f t="shared" si="3"/>
        <v>256.5</v>
      </c>
      <c r="J88" s="51"/>
      <c r="K88" s="98">
        <f t="shared" ref="K88:K89" si="15">IF((MOD(ROUNDDOWN((I88*(1-J88/100)),0),10)=1),ROUNDDOWN((I88*(1-J88/100)),0)-1,ROUNDDOWN((I88*(1-J88/100)),0))</f>
        <v>256</v>
      </c>
      <c r="L88" s="53"/>
    </row>
    <row r="89" spans="1:12" x14ac:dyDescent="0.2">
      <c r="A89" s="72">
        <v>106</v>
      </c>
      <c r="B89" s="73">
        <v>52</v>
      </c>
      <c r="C89" s="1" t="str">
        <f>T("Buche")</f>
        <v>Buche</v>
      </c>
      <c r="D89" s="6">
        <v>6.66</v>
      </c>
      <c r="E89" s="1" t="str">
        <f t="shared" si="1"/>
        <v>Fm o.R.</v>
      </c>
      <c r="F89" s="1"/>
      <c r="G89" s="1">
        <v>10</v>
      </c>
      <c r="H89" s="84" t="str">
        <f>T("P Amannweg ")</f>
        <v xml:space="preserve">P Amannweg </v>
      </c>
      <c r="I89" s="50">
        <f t="shared" si="3"/>
        <v>632.70000000000005</v>
      </c>
      <c r="J89" s="51">
        <v>15</v>
      </c>
      <c r="K89" s="98">
        <f t="shared" si="15"/>
        <v>537</v>
      </c>
      <c r="L89" s="53"/>
    </row>
    <row r="90" spans="1:12" ht="6.75" customHeight="1" x14ac:dyDescent="0.2">
      <c r="A90" s="72"/>
      <c r="B90" s="73"/>
      <c r="C90" s="1"/>
      <c r="D90" s="6"/>
      <c r="E90" s="1"/>
      <c r="F90" s="1"/>
      <c r="G90" s="1"/>
      <c r="H90" s="84"/>
      <c r="I90" s="50"/>
      <c r="J90" s="51"/>
      <c r="K90" s="52"/>
      <c r="L90" s="53"/>
    </row>
    <row r="91" spans="1:12" x14ac:dyDescent="0.2">
      <c r="A91" s="74">
        <v>107</v>
      </c>
      <c r="B91" s="75">
        <v>1</v>
      </c>
      <c r="C91" s="57" t="s">
        <v>28</v>
      </c>
      <c r="D91" s="62">
        <v>2.2400000000000002</v>
      </c>
      <c r="E91" s="57" t="str">
        <f t="shared" si="1"/>
        <v>Fm o.R.</v>
      </c>
      <c r="F91" s="57">
        <v>7</v>
      </c>
      <c r="G91" s="57">
        <v>5</v>
      </c>
      <c r="H91" s="86" t="str">
        <f t="shared" ref="H91:H96" si="16">T("P Amannweg ")</f>
        <v xml:space="preserve">P Amannweg </v>
      </c>
      <c r="I91" s="50">
        <f t="shared" si="3"/>
        <v>212.8</v>
      </c>
      <c r="J91" s="51">
        <v>15</v>
      </c>
      <c r="K91" s="98">
        <f t="shared" ref="K91:K96" si="17">IF((MOD(ROUNDDOWN((I91*(1-J91/100)),0),10)=1),ROUNDDOWN((I91*(1-J91/100)),0)-1,ROUNDDOWN((I91*(1-J91/100)),0))</f>
        <v>180</v>
      </c>
      <c r="L91" s="53"/>
    </row>
    <row r="92" spans="1:12" x14ac:dyDescent="0.2">
      <c r="A92" s="74">
        <v>107</v>
      </c>
      <c r="B92" s="75">
        <v>2</v>
      </c>
      <c r="C92" s="57" t="str">
        <f t="shared" ref="C92:C96" si="18">T("Hartlaubholz")</f>
        <v>Hartlaubholz</v>
      </c>
      <c r="D92" s="62">
        <v>2.73</v>
      </c>
      <c r="E92" s="57" t="str">
        <f t="shared" si="1"/>
        <v>Fm o.R.</v>
      </c>
      <c r="F92" s="57">
        <v>18</v>
      </c>
      <c r="G92" s="57">
        <v>12</v>
      </c>
      <c r="H92" s="86" t="str">
        <f t="shared" si="16"/>
        <v xml:space="preserve">P Amannweg </v>
      </c>
      <c r="I92" s="50">
        <f t="shared" si="3"/>
        <v>259.35000000000002</v>
      </c>
      <c r="J92" s="51">
        <v>15</v>
      </c>
      <c r="K92" s="98">
        <f t="shared" si="17"/>
        <v>220</v>
      </c>
      <c r="L92" s="53"/>
    </row>
    <row r="93" spans="1:12" x14ac:dyDescent="0.2">
      <c r="A93" s="74">
        <v>107</v>
      </c>
      <c r="B93" s="75">
        <v>3</v>
      </c>
      <c r="C93" s="57" t="str">
        <f t="shared" si="18"/>
        <v>Hartlaubholz</v>
      </c>
      <c r="D93" s="62">
        <v>2</v>
      </c>
      <c r="E93" s="57" t="str">
        <f t="shared" si="1"/>
        <v>Fm o.R.</v>
      </c>
      <c r="F93" s="57">
        <v>21</v>
      </c>
      <c r="G93" s="57">
        <v>11</v>
      </c>
      <c r="H93" s="86" t="str">
        <f t="shared" si="16"/>
        <v xml:space="preserve">P Amannweg </v>
      </c>
      <c r="I93" s="50">
        <f t="shared" si="3"/>
        <v>190</v>
      </c>
      <c r="J93" s="51">
        <v>10</v>
      </c>
      <c r="K93" s="98">
        <f t="shared" si="17"/>
        <v>170</v>
      </c>
      <c r="L93" s="53"/>
    </row>
    <row r="94" spans="1:12" x14ac:dyDescent="0.2">
      <c r="A94" s="74">
        <v>107</v>
      </c>
      <c r="B94" s="75">
        <v>4</v>
      </c>
      <c r="C94" s="57" t="str">
        <f t="shared" si="18"/>
        <v>Hartlaubholz</v>
      </c>
      <c r="D94" s="62">
        <v>2.44</v>
      </c>
      <c r="E94" s="57" t="str">
        <f t="shared" si="1"/>
        <v>Fm o.R.</v>
      </c>
      <c r="F94" s="57">
        <v>19</v>
      </c>
      <c r="G94" s="57">
        <v>12</v>
      </c>
      <c r="H94" s="86" t="str">
        <f t="shared" si="16"/>
        <v xml:space="preserve">P Amannweg </v>
      </c>
      <c r="I94" s="50">
        <f t="shared" si="3"/>
        <v>231.79999999999998</v>
      </c>
      <c r="J94" s="51">
        <v>5</v>
      </c>
      <c r="K94" s="98">
        <f t="shared" si="17"/>
        <v>220</v>
      </c>
      <c r="L94" s="53"/>
    </row>
    <row r="95" spans="1:12" x14ac:dyDescent="0.2">
      <c r="A95" s="74">
        <v>107</v>
      </c>
      <c r="B95" s="75">
        <v>5</v>
      </c>
      <c r="C95" s="57" t="str">
        <f t="shared" si="18"/>
        <v>Hartlaubholz</v>
      </c>
      <c r="D95" s="62">
        <v>1.62</v>
      </c>
      <c r="E95" s="57" t="str">
        <f t="shared" si="1"/>
        <v>Fm o.R.</v>
      </c>
      <c r="F95" s="57">
        <v>15</v>
      </c>
      <c r="G95" s="57">
        <v>11</v>
      </c>
      <c r="H95" s="86" t="str">
        <f t="shared" si="16"/>
        <v xml:space="preserve">P Amannweg </v>
      </c>
      <c r="I95" s="50">
        <f t="shared" si="3"/>
        <v>153.9</v>
      </c>
      <c r="J95" s="51">
        <v>10</v>
      </c>
      <c r="K95" s="98">
        <f t="shared" si="17"/>
        <v>138</v>
      </c>
      <c r="L95" s="53"/>
    </row>
    <row r="96" spans="1:12" x14ac:dyDescent="0.2">
      <c r="A96" s="74">
        <v>107</v>
      </c>
      <c r="B96" s="75">
        <v>6</v>
      </c>
      <c r="C96" s="57" t="str">
        <f t="shared" si="18"/>
        <v>Hartlaubholz</v>
      </c>
      <c r="D96" s="62">
        <v>3.49</v>
      </c>
      <c r="E96" s="57" t="str">
        <f t="shared" si="1"/>
        <v>Fm o.R.</v>
      </c>
      <c r="F96" s="57">
        <v>20</v>
      </c>
      <c r="G96" s="57">
        <v>13</v>
      </c>
      <c r="H96" s="86" t="str">
        <f t="shared" si="16"/>
        <v xml:space="preserve">P Amannweg </v>
      </c>
      <c r="I96" s="50">
        <f t="shared" si="3"/>
        <v>331.55</v>
      </c>
      <c r="J96" s="51"/>
      <c r="K96" s="98">
        <f t="shared" si="17"/>
        <v>330</v>
      </c>
      <c r="L96" s="53"/>
    </row>
    <row r="97" spans="1:12" x14ac:dyDescent="0.2">
      <c r="A97" s="59"/>
      <c r="B97" s="60"/>
      <c r="C97" s="57"/>
      <c r="D97" s="62"/>
      <c r="E97" s="57"/>
      <c r="F97" s="57"/>
      <c r="G97" s="57"/>
      <c r="H97" s="86"/>
      <c r="I97" s="50"/>
      <c r="J97" s="51"/>
      <c r="K97" s="52"/>
      <c r="L97" s="53"/>
    </row>
    <row r="98" spans="1:12" x14ac:dyDescent="0.2">
      <c r="A98" s="72">
        <v>106</v>
      </c>
      <c r="B98" s="73">
        <v>61</v>
      </c>
      <c r="C98" s="1" t="str">
        <f>T("Eiche")</f>
        <v>Eiche</v>
      </c>
      <c r="D98" s="6">
        <v>7.77</v>
      </c>
      <c r="E98" s="1" t="str">
        <f t="shared" si="1"/>
        <v>Fm o.R.</v>
      </c>
      <c r="F98" s="1"/>
      <c r="G98" s="1">
        <v>12</v>
      </c>
      <c r="H98" s="84" t="str">
        <f t="shared" ref="H98:H139" si="19">T("Seelesweg ")</f>
        <v xml:space="preserve">Seelesweg </v>
      </c>
      <c r="I98" s="50">
        <f t="shared" si="3"/>
        <v>738.15</v>
      </c>
      <c r="J98" s="51">
        <v>25</v>
      </c>
      <c r="K98" s="98">
        <f t="shared" ref="K98:K102" si="20">IF((MOD(ROUNDDOWN((I98*(1-J98/100)),0),10)=1),ROUNDDOWN((I98*(1-J98/100)),0)-1,ROUNDDOWN((I98*(1-J98/100)),0))</f>
        <v>553</v>
      </c>
      <c r="L98" s="53"/>
    </row>
    <row r="99" spans="1:12" x14ac:dyDescent="0.2">
      <c r="A99" s="72">
        <v>106</v>
      </c>
      <c r="B99" s="73">
        <v>62</v>
      </c>
      <c r="C99" s="1" t="str">
        <f>T("Hartlaubholz")</f>
        <v>Hartlaubholz</v>
      </c>
      <c r="D99" s="6">
        <v>4.1100000000000003</v>
      </c>
      <c r="E99" s="1" t="str">
        <f t="shared" si="1"/>
        <v>Fm o.R.</v>
      </c>
      <c r="F99" s="1"/>
      <c r="G99" s="1">
        <v>8</v>
      </c>
      <c r="H99" s="84" t="str">
        <f t="shared" si="19"/>
        <v xml:space="preserve">Seelesweg </v>
      </c>
      <c r="I99" s="50">
        <f t="shared" si="3"/>
        <v>390.45000000000005</v>
      </c>
      <c r="J99" s="51">
        <v>10</v>
      </c>
      <c r="K99" s="98">
        <f t="shared" si="20"/>
        <v>350</v>
      </c>
      <c r="L99" s="53"/>
    </row>
    <row r="100" spans="1:12" x14ac:dyDescent="0.2">
      <c r="A100" s="72">
        <v>106</v>
      </c>
      <c r="B100" s="73">
        <v>63</v>
      </c>
      <c r="C100" s="1" t="str">
        <f>T("Buche")</f>
        <v>Buche</v>
      </c>
      <c r="D100" s="6">
        <v>10.8</v>
      </c>
      <c r="E100" s="1" t="str">
        <f t="shared" si="1"/>
        <v>Fm o.R.</v>
      </c>
      <c r="F100" s="1"/>
      <c r="G100" s="1">
        <v>8</v>
      </c>
      <c r="H100" s="84" t="str">
        <f t="shared" si="19"/>
        <v xml:space="preserve">Seelesweg </v>
      </c>
      <c r="I100" s="50">
        <f t="shared" si="3"/>
        <v>1026</v>
      </c>
      <c r="J100" s="51">
        <v>25</v>
      </c>
      <c r="K100" s="98">
        <f t="shared" si="20"/>
        <v>769</v>
      </c>
      <c r="L100" s="53"/>
    </row>
    <row r="101" spans="1:12" x14ac:dyDescent="0.2">
      <c r="A101" s="72">
        <v>106</v>
      </c>
      <c r="B101" s="73">
        <v>64</v>
      </c>
      <c r="C101" s="1" t="str">
        <f>T("Buche")</f>
        <v>Buche</v>
      </c>
      <c r="D101" s="6">
        <v>8.5299999999999994</v>
      </c>
      <c r="E101" s="1" t="str">
        <f t="shared" si="1"/>
        <v>Fm o.R.</v>
      </c>
      <c r="F101" s="1"/>
      <c r="G101" s="1">
        <v>15</v>
      </c>
      <c r="H101" s="84" t="str">
        <f t="shared" si="19"/>
        <v xml:space="preserve">Seelesweg </v>
      </c>
      <c r="I101" s="50">
        <f t="shared" si="3"/>
        <v>810.34999999999991</v>
      </c>
      <c r="J101" s="51">
        <v>25</v>
      </c>
      <c r="K101" s="98">
        <f t="shared" si="20"/>
        <v>607</v>
      </c>
      <c r="L101" s="53"/>
    </row>
    <row r="102" spans="1:12" x14ac:dyDescent="0.2">
      <c r="A102" s="72">
        <v>106</v>
      </c>
      <c r="B102" s="73">
        <v>65</v>
      </c>
      <c r="C102" s="1" t="str">
        <f>T("Hartlaubholz")</f>
        <v>Hartlaubholz</v>
      </c>
      <c r="D102" s="6">
        <v>2.93</v>
      </c>
      <c r="E102" s="1" t="str">
        <f t="shared" si="1"/>
        <v>Fm o.R.</v>
      </c>
      <c r="F102" s="1"/>
      <c r="G102" s="1">
        <v>7</v>
      </c>
      <c r="H102" s="84" t="str">
        <f t="shared" si="19"/>
        <v xml:space="preserve">Seelesweg </v>
      </c>
      <c r="I102" s="50">
        <f t="shared" si="3"/>
        <v>278.35000000000002</v>
      </c>
      <c r="J102" s="51"/>
      <c r="K102" s="98">
        <f t="shared" si="20"/>
        <v>278</v>
      </c>
      <c r="L102" s="53"/>
    </row>
    <row r="103" spans="1:12" ht="6.75" customHeight="1" x14ac:dyDescent="0.2">
      <c r="A103" s="72"/>
      <c r="B103" s="73"/>
      <c r="C103" s="1"/>
      <c r="D103" s="6"/>
      <c r="E103" s="1"/>
      <c r="F103" s="1"/>
      <c r="G103" s="1"/>
      <c r="H103" s="84"/>
      <c r="I103" s="50"/>
      <c r="J103" s="51"/>
      <c r="K103" s="52"/>
      <c r="L103" s="53"/>
    </row>
    <row r="104" spans="1:12" x14ac:dyDescent="0.2">
      <c r="A104" s="74">
        <v>107</v>
      </c>
      <c r="B104" s="75">
        <v>11</v>
      </c>
      <c r="C104" s="57" t="str">
        <f>T("Eiche")</f>
        <v>Eiche</v>
      </c>
      <c r="D104" s="62">
        <v>4.25</v>
      </c>
      <c r="E104" s="57" t="str">
        <f t="shared" si="1"/>
        <v>Fm o.R.</v>
      </c>
      <c r="F104" s="57">
        <v>29</v>
      </c>
      <c r="G104" s="57">
        <v>18</v>
      </c>
      <c r="H104" s="86" t="str">
        <f t="shared" si="19"/>
        <v xml:space="preserve">Seelesweg </v>
      </c>
      <c r="I104" s="50">
        <f t="shared" si="3"/>
        <v>403.75</v>
      </c>
      <c r="J104" s="51"/>
      <c r="K104" s="98">
        <f t="shared" ref="K104:K113" si="21">IF((MOD(ROUNDDOWN((I104*(1-J104/100)),0),10)=1),ROUNDDOWN((I104*(1-J104/100)),0)-1,ROUNDDOWN((I104*(1-J104/100)),0))</f>
        <v>403</v>
      </c>
      <c r="L104" s="53"/>
    </row>
    <row r="105" spans="1:12" x14ac:dyDescent="0.2">
      <c r="A105" s="74">
        <v>107</v>
      </c>
      <c r="B105" s="75">
        <v>12</v>
      </c>
      <c r="C105" s="57" t="str">
        <f>T("Buche")</f>
        <v>Buche</v>
      </c>
      <c r="D105" s="62">
        <v>3.7</v>
      </c>
      <c r="E105" s="57" t="str">
        <f t="shared" si="1"/>
        <v>Fm o.R.</v>
      </c>
      <c r="F105" s="57">
        <v>14</v>
      </c>
      <c r="G105" s="57">
        <v>9</v>
      </c>
      <c r="H105" s="86" t="str">
        <f t="shared" si="19"/>
        <v xml:space="preserve">Seelesweg </v>
      </c>
      <c r="I105" s="50">
        <f t="shared" si="3"/>
        <v>351.5</v>
      </c>
      <c r="J105" s="51">
        <v>10</v>
      </c>
      <c r="K105" s="98">
        <f t="shared" si="21"/>
        <v>316</v>
      </c>
      <c r="L105" s="53"/>
    </row>
    <row r="106" spans="1:12" x14ac:dyDescent="0.2">
      <c r="A106" s="74">
        <v>107</v>
      </c>
      <c r="B106" s="75">
        <v>13</v>
      </c>
      <c r="C106" s="57" t="str">
        <f>T("Buche")</f>
        <v>Buche</v>
      </c>
      <c r="D106" s="62">
        <v>2.85</v>
      </c>
      <c r="E106" s="57" t="str">
        <f t="shared" si="1"/>
        <v>Fm o.R.</v>
      </c>
      <c r="F106" s="57">
        <v>24</v>
      </c>
      <c r="G106" s="57">
        <v>15</v>
      </c>
      <c r="H106" s="86" t="str">
        <f t="shared" si="19"/>
        <v xml:space="preserve">Seelesweg </v>
      </c>
      <c r="I106" s="50">
        <f t="shared" si="3"/>
        <v>270.75</v>
      </c>
      <c r="J106" s="51"/>
      <c r="K106" s="98">
        <f t="shared" si="21"/>
        <v>270</v>
      </c>
      <c r="L106" s="53"/>
    </row>
    <row r="107" spans="1:12" x14ac:dyDescent="0.2">
      <c r="A107" s="74">
        <v>107</v>
      </c>
      <c r="B107" s="75">
        <v>14</v>
      </c>
      <c r="C107" s="57" t="str">
        <f>T("Hartlaubholz")</f>
        <v>Hartlaubholz</v>
      </c>
      <c r="D107" s="62">
        <v>2.7</v>
      </c>
      <c r="E107" s="57" t="str">
        <f t="shared" si="1"/>
        <v>Fm o.R.</v>
      </c>
      <c r="F107" s="57">
        <v>23</v>
      </c>
      <c r="G107" s="57">
        <v>15</v>
      </c>
      <c r="H107" s="86" t="str">
        <f t="shared" si="19"/>
        <v xml:space="preserve">Seelesweg </v>
      </c>
      <c r="I107" s="50">
        <f t="shared" si="3"/>
        <v>256.5</v>
      </c>
      <c r="J107" s="51">
        <v>5</v>
      </c>
      <c r="K107" s="98">
        <f t="shared" si="21"/>
        <v>243</v>
      </c>
      <c r="L107" s="53"/>
    </row>
    <row r="108" spans="1:12" x14ac:dyDescent="0.2">
      <c r="A108" s="74">
        <v>107</v>
      </c>
      <c r="B108" s="75">
        <v>15</v>
      </c>
      <c r="C108" s="57" t="str">
        <f>T("Hartlaubholz")</f>
        <v>Hartlaubholz</v>
      </c>
      <c r="D108" s="62">
        <v>3.89</v>
      </c>
      <c r="E108" s="57" t="str">
        <f t="shared" si="1"/>
        <v>Fm o.R.</v>
      </c>
      <c r="F108" s="57">
        <v>17</v>
      </c>
      <c r="G108" s="57">
        <v>11</v>
      </c>
      <c r="H108" s="86" t="str">
        <f t="shared" si="19"/>
        <v xml:space="preserve">Seelesweg </v>
      </c>
      <c r="I108" s="50">
        <f t="shared" si="3"/>
        <v>369.55</v>
      </c>
      <c r="J108" s="51"/>
      <c r="K108" s="98">
        <f t="shared" si="21"/>
        <v>369</v>
      </c>
      <c r="L108" s="53"/>
    </row>
    <row r="109" spans="1:12" x14ac:dyDescent="0.2">
      <c r="A109" s="74">
        <v>107</v>
      </c>
      <c r="B109" s="75">
        <v>16</v>
      </c>
      <c r="C109" s="57" t="str">
        <f>T("Hartlaubholz")</f>
        <v>Hartlaubholz</v>
      </c>
      <c r="D109" s="62">
        <v>1.76</v>
      </c>
      <c r="E109" s="57" t="str">
        <f t="shared" si="1"/>
        <v>Fm o.R.</v>
      </c>
      <c r="F109" s="57">
        <v>16</v>
      </c>
      <c r="G109" s="57">
        <v>12</v>
      </c>
      <c r="H109" s="86" t="str">
        <f t="shared" si="19"/>
        <v xml:space="preserve">Seelesweg </v>
      </c>
      <c r="I109" s="50">
        <f t="shared" si="3"/>
        <v>167.2</v>
      </c>
      <c r="J109" s="51"/>
      <c r="K109" s="98">
        <f t="shared" si="21"/>
        <v>167</v>
      </c>
      <c r="L109" s="53"/>
    </row>
    <row r="110" spans="1:12" x14ac:dyDescent="0.2">
      <c r="A110" s="74">
        <v>107</v>
      </c>
      <c r="B110" s="75">
        <v>17</v>
      </c>
      <c r="C110" s="57" t="str">
        <f>T("Buche")</f>
        <v>Buche</v>
      </c>
      <c r="D110" s="62">
        <v>4.72</v>
      </c>
      <c r="E110" s="57" t="str">
        <f t="shared" si="1"/>
        <v>Fm o.R.</v>
      </c>
      <c r="F110" s="57">
        <v>12</v>
      </c>
      <c r="G110" s="57">
        <v>9</v>
      </c>
      <c r="H110" s="86" t="str">
        <f t="shared" si="19"/>
        <v xml:space="preserve">Seelesweg </v>
      </c>
      <c r="I110" s="50">
        <f t="shared" si="3"/>
        <v>448.4</v>
      </c>
      <c r="J110" s="51"/>
      <c r="K110" s="98">
        <f t="shared" si="21"/>
        <v>448</v>
      </c>
      <c r="L110" s="53"/>
    </row>
    <row r="111" spans="1:12" x14ac:dyDescent="0.2">
      <c r="A111" s="74">
        <v>107</v>
      </c>
      <c r="B111" s="75">
        <v>18</v>
      </c>
      <c r="C111" s="57" t="str">
        <f>T("Hartlaubholz")</f>
        <v>Hartlaubholz</v>
      </c>
      <c r="D111" s="62">
        <v>3.33</v>
      </c>
      <c r="E111" s="57" t="str">
        <f t="shared" si="1"/>
        <v>Fm o.R.</v>
      </c>
      <c r="F111" s="57">
        <v>40</v>
      </c>
      <c r="G111" s="57">
        <v>15</v>
      </c>
      <c r="H111" s="86" t="str">
        <f t="shared" si="19"/>
        <v xml:space="preserve">Seelesweg </v>
      </c>
      <c r="I111" s="50">
        <f t="shared" si="3"/>
        <v>316.35000000000002</v>
      </c>
      <c r="J111" s="51">
        <v>5</v>
      </c>
      <c r="K111" s="98">
        <f t="shared" si="21"/>
        <v>300</v>
      </c>
      <c r="L111" s="53"/>
    </row>
    <row r="112" spans="1:12" x14ac:dyDescent="0.2">
      <c r="A112" s="74">
        <v>107</v>
      </c>
      <c r="B112" s="75">
        <v>19</v>
      </c>
      <c r="C112" s="57" t="str">
        <f>T("Hartlaubholz")</f>
        <v>Hartlaubholz</v>
      </c>
      <c r="D112" s="62">
        <v>1.84</v>
      </c>
      <c r="E112" s="57" t="str">
        <f t="shared" si="1"/>
        <v>Fm o.R.</v>
      </c>
      <c r="F112" s="57">
        <v>19</v>
      </c>
      <c r="G112" s="57">
        <v>9</v>
      </c>
      <c r="H112" s="86" t="str">
        <f t="shared" si="19"/>
        <v xml:space="preserve">Seelesweg </v>
      </c>
      <c r="I112" s="50">
        <f t="shared" si="3"/>
        <v>174.8</v>
      </c>
      <c r="J112" s="51">
        <v>5</v>
      </c>
      <c r="K112" s="98">
        <f t="shared" si="21"/>
        <v>166</v>
      </c>
      <c r="L112" s="53"/>
    </row>
    <row r="113" spans="1:12" x14ac:dyDescent="0.2">
      <c r="A113" s="74">
        <v>107</v>
      </c>
      <c r="B113" s="75">
        <v>20</v>
      </c>
      <c r="C113" s="57" t="str">
        <f>T("Buche")</f>
        <v>Buche</v>
      </c>
      <c r="D113" s="62">
        <v>4.07</v>
      </c>
      <c r="E113" s="57" t="str">
        <f t="shared" si="1"/>
        <v>Fm o.R.</v>
      </c>
      <c r="F113" s="57">
        <v>17</v>
      </c>
      <c r="G113" s="57">
        <v>12</v>
      </c>
      <c r="H113" s="86" t="str">
        <f t="shared" si="19"/>
        <v xml:space="preserve">Seelesweg </v>
      </c>
      <c r="I113" s="50">
        <f t="shared" si="3"/>
        <v>386.65000000000003</v>
      </c>
      <c r="J113" s="51"/>
      <c r="K113" s="98">
        <f t="shared" si="21"/>
        <v>386</v>
      </c>
      <c r="L113" s="53"/>
    </row>
    <row r="114" spans="1:12" ht="6.75" customHeight="1" x14ac:dyDescent="0.2">
      <c r="A114" s="74"/>
      <c r="B114" s="75"/>
      <c r="C114" s="57"/>
      <c r="D114" s="62"/>
      <c r="E114" s="57"/>
      <c r="F114" s="57"/>
      <c r="G114" s="57"/>
      <c r="H114" s="86"/>
      <c r="I114" s="50"/>
      <c r="J114" s="51"/>
      <c r="K114" s="52"/>
      <c r="L114" s="53"/>
    </row>
    <row r="115" spans="1:12" x14ac:dyDescent="0.2">
      <c r="A115" s="72">
        <v>106</v>
      </c>
      <c r="B115" s="73">
        <v>70</v>
      </c>
      <c r="C115" s="1" t="str">
        <f>T("Buche")</f>
        <v>Buche</v>
      </c>
      <c r="D115" s="6">
        <v>2.08</v>
      </c>
      <c r="E115" s="1" t="str">
        <f t="shared" si="1"/>
        <v>Fm o.R.</v>
      </c>
      <c r="F115" s="1"/>
      <c r="G115" s="1">
        <v>8</v>
      </c>
      <c r="H115" s="84" t="str">
        <f t="shared" si="19"/>
        <v xml:space="preserve">Seelesweg </v>
      </c>
      <c r="I115" s="50">
        <f t="shared" si="3"/>
        <v>197.6</v>
      </c>
      <c r="J115" s="51"/>
      <c r="K115" s="98">
        <f t="shared" ref="K115:K134" si="22">IF((MOD(ROUNDDOWN((I115*(1-J115/100)),0),10)=1),ROUNDDOWN((I115*(1-J115/100)),0)-1,ROUNDDOWN((I115*(1-J115/100)),0))</f>
        <v>197</v>
      </c>
      <c r="L115" s="53"/>
    </row>
    <row r="116" spans="1:12" x14ac:dyDescent="0.2">
      <c r="A116" s="72">
        <v>106</v>
      </c>
      <c r="B116" s="73">
        <v>71</v>
      </c>
      <c r="C116" s="1" t="str">
        <f>T("Buche")</f>
        <v>Buche</v>
      </c>
      <c r="D116" s="6">
        <v>5.61</v>
      </c>
      <c r="E116" s="1" t="str">
        <f t="shared" si="1"/>
        <v>Fm o.R.</v>
      </c>
      <c r="F116" s="1"/>
      <c r="G116" s="1">
        <v>9</v>
      </c>
      <c r="H116" s="84" t="str">
        <f t="shared" si="19"/>
        <v xml:space="preserve">Seelesweg </v>
      </c>
      <c r="I116" s="50">
        <f t="shared" si="3"/>
        <v>532.95000000000005</v>
      </c>
      <c r="J116" s="51"/>
      <c r="K116" s="98">
        <f t="shared" si="22"/>
        <v>532</v>
      </c>
      <c r="L116" s="53"/>
    </row>
    <row r="117" spans="1:12" x14ac:dyDescent="0.2">
      <c r="A117" s="72">
        <v>106</v>
      </c>
      <c r="B117" s="73">
        <v>72</v>
      </c>
      <c r="C117" s="1" t="str">
        <f>T("Hartlaubholz")</f>
        <v>Hartlaubholz</v>
      </c>
      <c r="D117" s="6">
        <v>5.17</v>
      </c>
      <c r="E117" s="1" t="str">
        <f t="shared" si="1"/>
        <v>Fm o.R.</v>
      </c>
      <c r="F117" s="1"/>
      <c r="G117" s="1">
        <v>10</v>
      </c>
      <c r="H117" s="84" t="str">
        <f t="shared" si="19"/>
        <v xml:space="preserve">Seelesweg </v>
      </c>
      <c r="I117" s="50">
        <f t="shared" si="3"/>
        <v>491.15</v>
      </c>
      <c r="J117" s="51"/>
      <c r="K117" s="98">
        <f t="shared" si="22"/>
        <v>490</v>
      </c>
      <c r="L117" s="53"/>
    </row>
    <row r="118" spans="1:12" x14ac:dyDescent="0.2">
      <c r="A118" s="72">
        <v>106</v>
      </c>
      <c r="B118" s="73">
        <v>73</v>
      </c>
      <c r="C118" s="1" t="str">
        <f>T("Eiche")</f>
        <v>Eiche</v>
      </c>
      <c r="D118" s="6">
        <v>2.65</v>
      </c>
      <c r="E118" s="1" t="str">
        <f t="shared" si="1"/>
        <v>Fm o.R.</v>
      </c>
      <c r="F118" s="1"/>
      <c r="G118" s="1">
        <v>5</v>
      </c>
      <c r="H118" s="84" t="str">
        <f t="shared" si="19"/>
        <v xml:space="preserve">Seelesweg </v>
      </c>
      <c r="I118" s="50">
        <f t="shared" si="3"/>
        <v>251.75</v>
      </c>
      <c r="J118" s="51">
        <v>10</v>
      </c>
      <c r="K118" s="98">
        <f t="shared" si="22"/>
        <v>226</v>
      </c>
      <c r="L118" s="53"/>
    </row>
    <row r="119" spans="1:12" x14ac:dyDescent="0.2">
      <c r="A119" s="72">
        <v>106</v>
      </c>
      <c r="B119" s="73">
        <v>74</v>
      </c>
      <c r="C119" s="1" t="str">
        <f>T("Hartlaubholz")</f>
        <v>Hartlaubholz</v>
      </c>
      <c r="D119" s="6">
        <v>1.72</v>
      </c>
      <c r="E119" s="1" t="str">
        <f t="shared" si="1"/>
        <v>Fm o.R.</v>
      </c>
      <c r="F119" s="1"/>
      <c r="G119" s="1">
        <v>6</v>
      </c>
      <c r="H119" s="84" t="str">
        <f t="shared" si="19"/>
        <v xml:space="preserve">Seelesweg </v>
      </c>
      <c r="I119" s="50">
        <f t="shared" si="3"/>
        <v>163.4</v>
      </c>
      <c r="J119" s="51"/>
      <c r="K119" s="98">
        <f t="shared" si="22"/>
        <v>163</v>
      </c>
      <c r="L119" s="53"/>
    </row>
    <row r="120" spans="1:12" x14ac:dyDescent="0.2">
      <c r="A120" s="72">
        <v>106</v>
      </c>
      <c r="B120" s="73">
        <v>75</v>
      </c>
      <c r="C120" s="1" t="str">
        <f>T("Buche")</f>
        <v>Buche</v>
      </c>
      <c r="D120" s="6">
        <v>3.3</v>
      </c>
      <c r="E120" s="1" t="str">
        <f t="shared" si="1"/>
        <v>Fm o.R.</v>
      </c>
      <c r="F120" s="1"/>
      <c r="G120" s="1">
        <v>7</v>
      </c>
      <c r="H120" s="84" t="str">
        <f t="shared" si="19"/>
        <v xml:space="preserve">Seelesweg </v>
      </c>
      <c r="I120" s="50">
        <f t="shared" si="3"/>
        <v>313.5</v>
      </c>
      <c r="J120" s="51"/>
      <c r="K120" s="98">
        <f t="shared" si="22"/>
        <v>313</v>
      </c>
      <c r="L120" s="53"/>
    </row>
    <row r="121" spans="1:12" x14ac:dyDescent="0.2">
      <c r="A121" s="72">
        <v>106</v>
      </c>
      <c r="B121" s="73">
        <v>76</v>
      </c>
      <c r="C121" s="1" t="str">
        <f>T("Buche")</f>
        <v>Buche</v>
      </c>
      <c r="D121" s="6">
        <v>2.09</v>
      </c>
      <c r="E121" s="1" t="str">
        <f t="shared" si="1"/>
        <v>Fm o.R.</v>
      </c>
      <c r="F121" s="1"/>
      <c r="G121" s="1">
        <v>8</v>
      </c>
      <c r="H121" s="84" t="str">
        <f t="shared" si="19"/>
        <v xml:space="preserve">Seelesweg </v>
      </c>
      <c r="I121" s="50">
        <f t="shared" si="3"/>
        <v>198.54999999999998</v>
      </c>
      <c r="J121" s="51"/>
      <c r="K121" s="98">
        <f t="shared" si="22"/>
        <v>198</v>
      </c>
      <c r="L121" s="53"/>
    </row>
    <row r="122" spans="1:12" x14ac:dyDescent="0.2">
      <c r="A122" s="72">
        <v>106</v>
      </c>
      <c r="B122" s="73">
        <v>77</v>
      </c>
      <c r="C122" s="1" t="str">
        <f>T("Buche")</f>
        <v>Buche</v>
      </c>
      <c r="D122" s="6">
        <v>4.2300000000000004</v>
      </c>
      <c r="E122" s="1" t="str">
        <f t="shared" ref="E122:E155" si="23">T("Fm o.R.")</f>
        <v>Fm o.R.</v>
      </c>
      <c r="F122" s="1"/>
      <c r="G122" s="1">
        <v>5</v>
      </c>
      <c r="H122" s="84" t="str">
        <f t="shared" si="19"/>
        <v xml:space="preserve">Seelesweg </v>
      </c>
      <c r="I122" s="50">
        <f t="shared" si="3"/>
        <v>401.85</v>
      </c>
      <c r="J122" s="51"/>
      <c r="K122" s="98">
        <f t="shared" si="22"/>
        <v>400</v>
      </c>
      <c r="L122" s="53"/>
    </row>
    <row r="123" spans="1:12" x14ac:dyDescent="0.2">
      <c r="A123" s="72">
        <v>106</v>
      </c>
      <c r="B123" s="73">
        <v>78</v>
      </c>
      <c r="C123" s="1" t="str">
        <f>T("Hartlaubholz")</f>
        <v>Hartlaubholz</v>
      </c>
      <c r="D123" s="6">
        <v>0.93</v>
      </c>
      <c r="E123" s="1" t="str">
        <f t="shared" si="23"/>
        <v>Fm o.R.</v>
      </c>
      <c r="F123" s="1"/>
      <c r="G123" s="1">
        <v>5</v>
      </c>
      <c r="H123" s="84" t="str">
        <f t="shared" si="19"/>
        <v xml:space="preserve">Seelesweg </v>
      </c>
      <c r="I123" s="50">
        <f t="shared" ref="I123:I155" si="24">D123*95</f>
        <v>88.350000000000009</v>
      </c>
      <c r="J123" s="51"/>
      <c r="K123" s="98">
        <f t="shared" si="22"/>
        <v>88</v>
      </c>
      <c r="L123" s="53"/>
    </row>
    <row r="124" spans="1:12" x14ac:dyDescent="0.2">
      <c r="A124" s="72">
        <v>106</v>
      </c>
      <c r="B124" s="73">
        <v>79</v>
      </c>
      <c r="C124" s="1" t="str">
        <f>T("Hartlaubholz")</f>
        <v>Hartlaubholz</v>
      </c>
      <c r="D124" s="6">
        <v>2.5299999999999998</v>
      </c>
      <c r="E124" s="1" t="str">
        <f t="shared" si="23"/>
        <v>Fm o.R.</v>
      </c>
      <c r="F124" s="1"/>
      <c r="G124" s="1">
        <v>6</v>
      </c>
      <c r="H124" s="84" t="str">
        <f t="shared" si="19"/>
        <v xml:space="preserve">Seelesweg </v>
      </c>
      <c r="I124" s="50">
        <f t="shared" si="24"/>
        <v>240.35</v>
      </c>
      <c r="J124" s="51">
        <v>10</v>
      </c>
      <c r="K124" s="98">
        <f t="shared" si="22"/>
        <v>216</v>
      </c>
      <c r="L124" s="53"/>
    </row>
    <row r="125" spans="1:12" x14ac:dyDescent="0.2">
      <c r="A125" s="72">
        <v>106</v>
      </c>
      <c r="B125" s="73">
        <v>80</v>
      </c>
      <c r="C125" s="1" t="str">
        <f>T("Buche")</f>
        <v>Buche</v>
      </c>
      <c r="D125" s="6">
        <v>1.94</v>
      </c>
      <c r="E125" s="1" t="str">
        <f t="shared" si="23"/>
        <v>Fm o.R.</v>
      </c>
      <c r="F125" s="1"/>
      <c r="G125" s="1">
        <v>6</v>
      </c>
      <c r="H125" s="84" t="str">
        <f t="shared" si="19"/>
        <v xml:space="preserve">Seelesweg </v>
      </c>
      <c r="I125" s="50">
        <f t="shared" si="24"/>
        <v>184.29999999999998</v>
      </c>
      <c r="J125" s="51"/>
      <c r="K125" s="98">
        <f t="shared" si="22"/>
        <v>184</v>
      </c>
      <c r="L125" s="53"/>
    </row>
    <row r="126" spans="1:12" x14ac:dyDescent="0.2">
      <c r="A126" s="72">
        <v>106</v>
      </c>
      <c r="B126" s="73">
        <v>81</v>
      </c>
      <c r="C126" s="1" t="str">
        <f>T("Hartlaubholz")</f>
        <v>Hartlaubholz</v>
      </c>
      <c r="D126" s="6">
        <v>2.84</v>
      </c>
      <c r="E126" s="1" t="str">
        <f t="shared" si="23"/>
        <v>Fm o.R.</v>
      </c>
      <c r="F126" s="1"/>
      <c r="G126" s="1">
        <v>5</v>
      </c>
      <c r="H126" s="84" t="str">
        <f t="shared" si="19"/>
        <v xml:space="preserve">Seelesweg </v>
      </c>
      <c r="I126" s="50">
        <f t="shared" si="24"/>
        <v>269.8</v>
      </c>
      <c r="J126" s="51">
        <v>10</v>
      </c>
      <c r="K126" s="98">
        <f t="shared" si="22"/>
        <v>242</v>
      </c>
      <c r="L126" s="53"/>
    </row>
    <row r="127" spans="1:12" x14ac:dyDescent="0.2">
      <c r="A127" s="72">
        <v>106</v>
      </c>
      <c r="B127" s="73">
        <v>82</v>
      </c>
      <c r="C127" s="1" t="str">
        <f>T("Buche")</f>
        <v>Buche</v>
      </c>
      <c r="D127" s="6">
        <v>2.74</v>
      </c>
      <c r="E127" s="1" t="str">
        <f t="shared" si="23"/>
        <v>Fm o.R.</v>
      </c>
      <c r="F127" s="1"/>
      <c r="G127" s="1">
        <v>8</v>
      </c>
      <c r="H127" s="84" t="str">
        <f t="shared" si="19"/>
        <v xml:space="preserve">Seelesweg </v>
      </c>
      <c r="I127" s="50">
        <f t="shared" si="24"/>
        <v>260.3</v>
      </c>
      <c r="J127" s="51"/>
      <c r="K127" s="98">
        <f t="shared" si="22"/>
        <v>260</v>
      </c>
      <c r="L127" s="53"/>
    </row>
    <row r="128" spans="1:12" x14ac:dyDescent="0.2">
      <c r="A128" s="72">
        <v>106</v>
      </c>
      <c r="B128" s="73">
        <v>83</v>
      </c>
      <c r="C128" s="1" t="str">
        <f>T("Eiche")</f>
        <v>Eiche</v>
      </c>
      <c r="D128" s="6">
        <v>3.09</v>
      </c>
      <c r="E128" s="1" t="str">
        <f t="shared" si="23"/>
        <v>Fm o.R.</v>
      </c>
      <c r="F128" s="1"/>
      <c r="G128" s="1">
        <v>8</v>
      </c>
      <c r="H128" s="84" t="str">
        <f t="shared" si="19"/>
        <v xml:space="preserve">Seelesweg </v>
      </c>
      <c r="I128" s="50">
        <f t="shared" si="24"/>
        <v>293.55</v>
      </c>
      <c r="J128" s="51">
        <v>10</v>
      </c>
      <c r="K128" s="98">
        <f t="shared" si="22"/>
        <v>264</v>
      </c>
      <c r="L128" s="53"/>
    </row>
    <row r="129" spans="1:12" x14ac:dyDescent="0.2">
      <c r="A129" s="72">
        <v>106</v>
      </c>
      <c r="B129" s="73">
        <v>84</v>
      </c>
      <c r="C129" s="1" t="str">
        <f>T("Hartlaubholz")</f>
        <v>Hartlaubholz</v>
      </c>
      <c r="D129" s="6">
        <v>5.61</v>
      </c>
      <c r="E129" s="1" t="str">
        <f t="shared" si="23"/>
        <v>Fm o.R.</v>
      </c>
      <c r="F129" s="1"/>
      <c r="G129" s="1">
        <v>10</v>
      </c>
      <c r="H129" s="84" t="str">
        <f t="shared" si="19"/>
        <v xml:space="preserve">Seelesweg </v>
      </c>
      <c r="I129" s="50">
        <f t="shared" si="24"/>
        <v>532.95000000000005</v>
      </c>
      <c r="J129" s="51"/>
      <c r="K129" s="98">
        <f t="shared" si="22"/>
        <v>532</v>
      </c>
      <c r="L129" s="53"/>
    </row>
    <row r="130" spans="1:12" x14ac:dyDescent="0.2">
      <c r="A130" s="72">
        <v>106</v>
      </c>
      <c r="B130" s="73">
        <v>85</v>
      </c>
      <c r="C130" s="1" t="str">
        <f>T("Buche")</f>
        <v>Buche</v>
      </c>
      <c r="D130" s="6">
        <v>3.34</v>
      </c>
      <c r="E130" s="1" t="str">
        <f t="shared" si="23"/>
        <v>Fm o.R.</v>
      </c>
      <c r="F130" s="1"/>
      <c r="G130" s="1">
        <v>7</v>
      </c>
      <c r="H130" s="84" t="str">
        <f t="shared" si="19"/>
        <v xml:space="preserve">Seelesweg </v>
      </c>
      <c r="I130" s="50">
        <f t="shared" si="24"/>
        <v>317.3</v>
      </c>
      <c r="J130" s="51"/>
      <c r="K130" s="98">
        <f t="shared" si="22"/>
        <v>317</v>
      </c>
      <c r="L130" s="53"/>
    </row>
    <row r="131" spans="1:12" x14ac:dyDescent="0.2">
      <c r="A131" s="72">
        <v>106</v>
      </c>
      <c r="B131" s="73">
        <v>86</v>
      </c>
      <c r="C131" s="1" t="str">
        <f>T("Buche")</f>
        <v>Buche</v>
      </c>
      <c r="D131" s="6">
        <v>2.57</v>
      </c>
      <c r="E131" s="1" t="str">
        <f t="shared" si="23"/>
        <v>Fm o.R.</v>
      </c>
      <c r="F131" s="1"/>
      <c r="G131" s="1">
        <v>13</v>
      </c>
      <c r="H131" s="84" t="str">
        <f t="shared" si="19"/>
        <v xml:space="preserve">Seelesweg </v>
      </c>
      <c r="I131" s="50">
        <f t="shared" si="24"/>
        <v>244.14999999999998</v>
      </c>
      <c r="J131" s="51"/>
      <c r="K131" s="98">
        <f t="shared" si="22"/>
        <v>244</v>
      </c>
      <c r="L131" s="53"/>
    </row>
    <row r="132" spans="1:12" x14ac:dyDescent="0.2">
      <c r="A132" s="72">
        <v>106</v>
      </c>
      <c r="B132" s="73">
        <v>87</v>
      </c>
      <c r="C132" s="1" t="str">
        <f>T("Hartlaubholz")</f>
        <v>Hartlaubholz</v>
      </c>
      <c r="D132" s="6">
        <v>2.67</v>
      </c>
      <c r="E132" s="1" t="str">
        <f t="shared" si="23"/>
        <v>Fm o.R.</v>
      </c>
      <c r="F132" s="1"/>
      <c r="G132" s="1">
        <v>6</v>
      </c>
      <c r="H132" s="84" t="str">
        <f t="shared" si="19"/>
        <v xml:space="preserve">Seelesweg </v>
      </c>
      <c r="I132" s="50">
        <f t="shared" si="24"/>
        <v>253.65</v>
      </c>
      <c r="J132" s="51"/>
      <c r="K132" s="98">
        <f t="shared" si="22"/>
        <v>253</v>
      </c>
      <c r="L132" s="53"/>
    </row>
    <row r="133" spans="1:12" x14ac:dyDescent="0.2">
      <c r="A133" s="72">
        <v>106</v>
      </c>
      <c r="B133" s="73">
        <v>88</v>
      </c>
      <c r="C133" s="1" t="str">
        <f>T("Eiche")</f>
        <v>Eiche</v>
      </c>
      <c r="D133" s="6">
        <v>1.48</v>
      </c>
      <c r="E133" s="1" t="str">
        <f t="shared" si="23"/>
        <v>Fm o.R.</v>
      </c>
      <c r="F133" s="1"/>
      <c r="G133" s="1">
        <v>5</v>
      </c>
      <c r="H133" s="84" t="str">
        <f t="shared" si="19"/>
        <v xml:space="preserve">Seelesweg </v>
      </c>
      <c r="I133" s="50">
        <f t="shared" si="24"/>
        <v>140.6</v>
      </c>
      <c r="J133" s="51"/>
      <c r="K133" s="98">
        <f t="shared" si="22"/>
        <v>140</v>
      </c>
      <c r="L133" s="53"/>
    </row>
    <row r="134" spans="1:12" x14ac:dyDescent="0.2">
      <c r="A134" s="72">
        <v>106</v>
      </c>
      <c r="B134" s="73">
        <v>89</v>
      </c>
      <c r="C134" s="1" t="str">
        <f>T("Hartlaubholz")</f>
        <v>Hartlaubholz</v>
      </c>
      <c r="D134" s="6">
        <v>2.93</v>
      </c>
      <c r="E134" s="1" t="str">
        <f t="shared" si="23"/>
        <v>Fm o.R.</v>
      </c>
      <c r="F134" s="1"/>
      <c r="G134" s="1">
        <v>9</v>
      </c>
      <c r="H134" s="84" t="str">
        <f t="shared" si="19"/>
        <v xml:space="preserve">Seelesweg </v>
      </c>
      <c r="I134" s="50">
        <f t="shared" si="24"/>
        <v>278.35000000000002</v>
      </c>
      <c r="J134" s="51"/>
      <c r="K134" s="98">
        <f t="shared" si="22"/>
        <v>278</v>
      </c>
      <c r="L134" s="53"/>
    </row>
    <row r="135" spans="1:12" ht="6.75" customHeight="1" x14ac:dyDescent="0.2">
      <c r="A135" s="72"/>
      <c r="B135" s="73"/>
      <c r="C135" s="1"/>
      <c r="D135" s="6"/>
      <c r="E135" s="1"/>
      <c r="F135" s="1"/>
      <c r="G135" s="1"/>
      <c r="H135" s="84"/>
      <c r="I135" s="50"/>
      <c r="J135" s="51"/>
      <c r="K135" s="52"/>
      <c r="L135" s="53"/>
    </row>
    <row r="136" spans="1:12" x14ac:dyDescent="0.2">
      <c r="A136" s="74">
        <v>107</v>
      </c>
      <c r="B136" s="75">
        <v>25</v>
      </c>
      <c r="C136" s="57" t="str">
        <f>T("Buche")</f>
        <v>Buche</v>
      </c>
      <c r="D136" s="62">
        <v>3.4</v>
      </c>
      <c r="E136" s="57" t="str">
        <f t="shared" si="23"/>
        <v>Fm o.R.</v>
      </c>
      <c r="F136" s="57">
        <v>12</v>
      </c>
      <c r="G136" s="57">
        <v>9</v>
      </c>
      <c r="H136" s="86" t="str">
        <f t="shared" si="19"/>
        <v xml:space="preserve">Seelesweg </v>
      </c>
      <c r="I136" s="50">
        <f t="shared" si="24"/>
        <v>323</v>
      </c>
      <c r="J136" s="51"/>
      <c r="K136" s="98">
        <f t="shared" ref="K136:K142" si="25">IF((MOD(ROUNDDOWN((I136*(1-J136/100)),0),10)=1),ROUNDDOWN((I136*(1-J136/100)),0)-1,ROUNDDOWN((I136*(1-J136/100)),0))</f>
        <v>323</v>
      </c>
      <c r="L136" s="53"/>
    </row>
    <row r="137" spans="1:12" x14ac:dyDescent="0.2">
      <c r="A137" s="74">
        <v>107</v>
      </c>
      <c r="B137" s="75">
        <v>26</v>
      </c>
      <c r="C137" s="57" t="str">
        <f>T("Buche")</f>
        <v>Buche</v>
      </c>
      <c r="D137" s="62">
        <v>4.54</v>
      </c>
      <c r="E137" s="57" t="str">
        <f t="shared" si="23"/>
        <v>Fm o.R.</v>
      </c>
      <c r="F137" s="57">
        <v>16</v>
      </c>
      <c r="G137" s="57">
        <v>10</v>
      </c>
      <c r="H137" s="86" t="str">
        <f t="shared" si="19"/>
        <v xml:space="preserve">Seelesweg </v>
      </c>
      <c r="I137" s="50">
        <f t="shared" si="24"/>
        <v>431.3</v>
      </c>
      <c r="J137" s="51">
        <v>5</v>
      </c>
      <c r="K137" s="98">
        <f t="shared" si="25"/>
        <v>409</v>
      </c>
      <c r="L137" s="53"/>
    </row>
    <row r="138" spans="1:12" x14ac:dyDescent="0.2">
      <c r="A138" s="74">
        <v>107</v>
      </c>
      <c r="B138" s="75">
        <v>27</v>
      </c>
      <c r="C138" s="57" t="str">
        <f>T("Hartlaubholz")</f>
        <v>Hartlaubholz</v>
      </c>
      <c r="D138" s="62">
        <v>2.33</v>
      </c>
      <c r="E138" s="57" t="str">
        <f t="shared" si="23"/>
        <v>Fm o.R.</v>
      </c>
      <c r="F138" s="57">
        <v>21</v>
      </c>
      <c r="G138" s="57">
        <v>13</v>
      </c>
      <c r="H138" s="86" t="str">
        <f t="shared" si="19"/>
        <v xml:space="preserve">Seelesweg </v>
      </c>
      <c r="I138" s="50">
        <f t="shared" si="24"/>
        <v>221.35</v>
      </c>
      <c r="J138" s="51"/>
      <c r="K138" s="98">
        <f t="shared" si="25"/>
        <v>220</v>
      </c>
      <c r="L138" s="53"/>
    </row>
    <row r="139" spans="1:12" x14ac:dyDescent="0.2">
      <c r="A139" s="74">
        <v>107</v>
      </c>
      <c r="B139" s="75">
        <v>28</v>
      </c>
      <c r="C139" s="57" t="str">
        <f>T("Buche")</f>
        <v>Buche</v>
      </c>
      <c r="D139" s="62">
        <v>3.15</v>
      </c>
      <c r="E139" s="57" t="str">
        <f t="shared" si="23"/>
        <v>Fm o.R.</v>
      </c>
      <c r="F139" s="57">
        <v>14</v>
      </c>
      <c r="G139" s="57">
        <v>10</v>
      </c>
      <c r="H139" s="86" t="str">
        <f t="shared" si="19"/>
        <v xml:space="preserve">Seelesweg </v>
      </c>
      <c r="I139" s="50">
        <f t="shared" si="24"/>
        <v>299.25</v>
      </c>
      <c r="J139" s="51"/>
      <c r="K139" s="98">
        <f t="shared" si="25"/>
        <v>299</v>
      </c>
      <c r="L139" s="53"/>
    </row>
    <row r="140" spans="1:12" s="38" customFormat="1" x14ac:dyDescent="0.2">
      <c r="A140" s="59">
        <v>104</v>
      </c>
      <c r="B140" s="60">
        <v>30</v>
      </c>
      <c r="C140" s="57" t="str">
        <f>T("Eiche")</f>
        <v>Eiche</v>
      </c>
      <c r="D140" s="62">
        <v>3.23</v>
      </c>
      <c r="E140" s="57" t="str">
        <f t="shared" si="23"/>
        <v>Fm o.R.</v>
      </c>
      <c r="F140" s="57"/>
      <c r="G140" s="57">
        <v>4</v>
      </c>
      <c r="H140" s="86" t="str">
        <f>T("Seelesweg")</f>
        <v>Seelesweg</v>
      </c>
      <c r="I140" s="50">
        <f t="shared" si="24"/>
        <v>306.85000000000002</v>
      </c>
      <c r="J140" s="96">
        <v>20</v>
      </c>
      <c r="K140" s="98">
        <f t="shared" si="25"/>
        <v>245</v>
      </c>
      <c r="L140" s="97"/>
    </row>
    <row r="141" spans="1:12" s="38" customFormat="1" x14ac:dyDescent="0.2">
      <c r="A141" s="59">
        <v>104</v>
      </c>
      <c r="B141" s="60">
        <v>31</v>
      </c>
      <c r="C141" s="57" t="str">
        <f>T("Eiche")</f>
        <v>Eiche</v>
      </c>
      <c r="D141" s="62">
        <v>4.1100000000000003</v>
      </c>
      <c r="E141" s="57" t="str">
        <f t="shared" si="23"/>
        <v>Fm o.R.</v>
      </c>
      <c r="F141" s="57"/>
      <c r="G141" s="57">
        <v>6</v>
      </c>
      <c r="H141" s="86" t="str">
        <f t="shared" ref="H141:H142" si="26">T("Seelesweg")</f>
        <v>Seelesweg</v>
      </c>
      <c r="I141" s="50">
        <f t="shared" si="24"/>
        <v>390.45000000000005</v>
      </c>
      <c r="J141" s="96">
        <v>20</v>
      </c>
      <c r="K141" s="98">
        <f t="shared" si="25"/>
        <v>312</v>
      </c>
      <c r="L141" s="97"/>
    </row>
    <row r="142" spans="1:12" s="38" customFormat="1" x14ac:dyDescent="0.2">
      <c r="A142" s="59">
        <v>104</v>
      </c>
      <c r="B142" s="60">
        <v>32</v>
      </c>
      <c r="C142" s="57" t="str">
        <f>T("Hartlaubholz")</f>
        <v>Hartlaubholz</v>
      </c>
      <c r="D142" s="62">
        <v>1.46</v>
      </c>
      <c r="E142" s="57" t="str">
        <f t="shared" si="23"/>
        <v>Fm o.R.</v>
      </c>
      <c r="F142" s="57"/>
      <c r="G142" s="57">
        <v>6</v>
      </c>
      <c r="H142" s="86" t="str">
        <f t="shared" si="26"/>
        <v>Seelesweg</v>
      </c>
      <c r="I142" s="50">
        <f t="shared" si="24"/>
        <v>138.69999999999999</v>
      </c>
      <c r="J142" s="96"/>
      <c r="K142" s="98">
        <f t="shared" si="25"/>
        <v>138</v>
      </c>
      <c r="L142" s="97"/>
    </row>
    <row r="143" spans="1:12" ht="6.75" customHeight="1" x14ac:dyDescent="0.2">
      <c r="A143" s="72"/>
      <c r="B143" s="73"/>
      <c r="C143" s="1"/>
      <c r="D143" s="6"/>
      <c r="E143" s="1"/>
      <c r="F143" s="1"/>
      <c r="G143" s="1"/>
      <c r="H143" s="84"/>
      <c r="I143" s="50"/>
      <c r="J143" s="51"/>
      <c r="K143" s="52"/>
      <c r="L143" s="53"/>
    </row>
    <row r="144" spans="1:12" s="38" customFormat="1" x14ac:dyDescent="0.2">
      <c r="A144" s="59">
        <v>104</v>
      </c>
      <c r="B144" s="60">
        <v>33</v>
      </c>
      <c r="C144" s="57" t="str">
        <f>T("Eiche")</f>
        <v>Eiche</v>
      </c>
      <c r="D144" s="62">
        <v>1.31</v>
      </c>
      <c r="E144" s="57" t="str">
        <f t="shared" si="23"/>
        <v>Fm o.R.</v>
      </c>
      <c r="F144" s="57"/>
      <c r="G144" s="57">
        <v>4</v>
      </c>
      <c r="H144" s="86" t="str">
        <f>T("Altertumweg ")</f>
        <v xml:space="preserve">Altertumweg </v>
      </c>
      <c r="I144" s="50">
        <f t="shared" si="24"/>
        <v>124.45</v>
      </c>
      <c r="J144" s="96">
        <v>10</v>
      </c>
      <c r="K144" s="98">
        <f t="shared" ref="K144:K155" si="27">IF((MOD(ROUNDDOWN((I144*(1-J144/100)),0),10)=1),ROUNDDOWN((I144*(1-J144/100)),0)-1,ROUNDDOWN((I144*(1-J144/100)),0))</f>
        <v>112</v>
      </c>
      <c r="L144" s="97"/>
    </row>
    <row r="145" spans="1:12" x14ac:dyDescent="0.2">
      <c r="A145" s="72">
        <v>106</v>
      </c>
      <c r="B145" s="73">
        <v>91</v>
      </c>
      <c r="C145" s="1" t="str">
        <f>T("Buche")</f>
        <v>Buche</v>
      </c>
      <c r="D145" s="6">
        <v>2.96</v>
      </c>
      <c r="E145" s="1" t="str">
        <f t="shared" si="23"/>
        <v>Fm o.R.</v>
      </c>
      <c r="F145" s="1"/>
      <c r="G145" s="1">
        <v>9</v>
      </c>
      <c r="H145" s="84" t="str">
        <f>T("Altertumweg ")</f>
        <v xml:space="preserve">Altertumweg </v>
      </c>
      <c r="I145" s="50">
        <f t="shared" si="24"/>
        <v>281.2</v>
      </c>
      <c r="J145" s="51"/>
      <c r="K145" s="98">
        <f t="shared" si="27"/>
        <v>280</v>
      </c>
      <c r="L145" s="53"/>
    </row>
    <row r="146" spans="1:12" x14ac:dyDescent="0.2">
      <c r="A146" s="74">
        <v>107</v>
      </c>
      <c r="B146" s="75">
        <v>30</v>
      </c>
      <c r="C146" s="57" t="str">
        <f>T("Buche")</f>
        <v>Buche</v>
      </c>
      <c r="D146" s="62">
        <v>3.14</v>
      </c>
      <c r="E146" s="57" t="str">
        <f t="shared" si="23"/>
        <v>Fm o.R.</v>
      </c>
      <c r="F146" s="57">
        <v>15</v>
      </c>
      <c r="G146" s="57">
        <v>11</v>
      </c>
      <c r="H146" s="86" t="str">
        <f t="shared" ref="H146:H155" si="28">T("Altertumweg ")</f>
        <v xml:space="preserve">Altertumweg </v>
      </c>
      <c r="I146" s="50">
        <f t="shared" si="24"/>
        <v>298.3</v>
      </c>
      <c r="J146" s="51">
        <v>10</v>
      </c>
      <c r="K146" s="98">
        <f t="shared" si="27"/>
        <v>268</v>
      </c>
      <c r="L146" s="53"/>
    </row>
    <row r="147" spans="1:12" x14ac:dyDescent="0.2">
      <c r="A147" s="74">
        <v>107</v>
      </c>
      <c r="B147" s="75">
        <v>31</v>
      </c>
      <c r="C147" s="57" t="str">
        <f>T("Buche")</f>
        <v>Buche</v>
      </c>
      <c r="D147" s="62">
        <v>2.9</v>
      </c>
      <c r="E147" s="57" t="str">
        <f t="shared" si="23"/>
        <v>Fm o.R.</v>
      </c>
      <c r="F147" s="57">
        <v>35</v>
      </c>
      <c r="G147" s="57">
        <v>24</v>
      </c>
      <c r="H147" s="86" t="str">
        <f t="shared" si="28"/>
        <v xml:space="preserve">Altertumweg </v>
      </c>
      <c r="I147" s="50">
        <f t="shared" si="24"/>
        <v>275.5</v>
      </c>
      <c r="J147" s="51"/>
      <c r="K147" s="98">
        <f t="shared" si="27"/>
        <v>275</v>
      </c>
      <c r="L147" s="53"/>
    </row>
    <row r="148" spans="1:12" x14ac:dyDescent="0.2">
      <c r="A148" s="74">
        <v>107</v>
      </c>
      <c r="B148" s="75">
        <v>32</v>
      </c>
      <c r="C148" s="57" t="s">
        <v>30</v>
      </c>
      <c r="D148" s="62">
        <v>4.87</v>
      </c>
      <c r="E148" s="57" t="str">
        <f t="shared" si="23"/>
        <v>Fm o.R.</v>
      </c>
      <c r="F148" s="57">
        <v>18</v>
      </c>
      <c r="G148" s="57">
        <v>13</v>
      </c>
      <c r="H148" s="86" t="str">
        <f t="shared" si="28"/>
        <v xml:space="preserve">Altertumweg </v>
      </c>
      <c r="I148" s="50">
        <f t="shared" si="24"/>
        <v>462.65000000000003</v>
      </c>
      <c r="J148" s="51"/>
      <c r="K148" s="98">
        <f t="shared" si="27"/>
        <v>462</v>
      </c>
      <c r="L148" s="53"/>
    </row>
    <row r="149" spans="1:12" x14ac:dyDescent="0.2">
      <c r="A149" s="74">
        <v>107</v>
      </c>
      <c r="B149" s="75">
        <v>33</v>
      </c>
      <c r="C149" s="57" t="str">
        <f>T("Hartlaubholz")</f>
        <v>Hartlaubholz</v>
      </c>
      <c r="D149" s="62">
        <v>2.78</v>
      </c>
      <c r="E149" s="57" t="str">
        <f t="shared" si="23"/>
        <v>Fm o.R.</v>
      </c>
      <c r="F149" s="57">
        <v>19</v>
      </c>
      <c r="G149" s="57">
        <v>13</v>
      </c>
      <c r="H149" s="86" t="str">
        <f t="shared" si="28"/>
        <v xml:space="preserve">Altertumweg </v>
      </c>
      <c r="I149" s="50">
        <f t="shared" si="24"/>
        <v>264.09999999999997</v>
      </c>
      <c r="J149" s="51">
        <v>10</v>
      </c>
      <c r="K149" s="98">
        <f t="shared" si="27"/>
        <v>237</v>
      </c>
      <c r="L149" s="53"/>
    </row>
    <row r="150" spans="1:12" x14ac:dyDescent="0.2">
      <c r="A150" s="74">
        <v>107</v>
      </c>
      <c r="B150" s="75">
        <v>34</v>
      </c>
      <c r="C150" s="57" t="str">
        <f>T("Hartlaubholz")</f>
        <v>Hartlaubholz</v>
      </c>
      <c r="D150" s="62">
        <v>2.79</v>
      </c>
      <c r="E150" s="57" t="str">
        <f t="shared" si="23"/>
        <v>Fm o.R.</v>
      </c>
      <c r="F150" s="57">
        <v>19</v>
      </c>
      <c r="G150" s="57">
        <v>15</v>
      </c>
      <c r="H150" s="86" t="str">
        <f t="shared" si="28"/>
        <v xml:space="preserve">Altertumweg </v>
      </c>
      <c r="I150" s="50">
        <f t="shared" si="24"/>
        <v>265.05</v>
      </c>
      <c r="J150" s="51">
        <v>5</v>
      </c>
      <c r="K150" s="98">
        <f t="shared" si="27"/>
        <v>250</v>
      </c>
      <c r="L150" s="53"/>
    </row>
    <row r="151" spans="1:12" x14ac:dyDescent="0.2">
      <c r="A151" s="74">
        <v>107</v>
      </c>
      <c r="B151" s="75">
        <v>35</v>
      </c>
      <c r="C151" s="57" t="str">
        <f>T("Hartlaubholz")</f>
        <v>Hartlaubholz</v>
      </c>
      <c r="D151" s="62">
        <v>1.8</v>
      </c>
      <c r="E151" s="57" t="str">
        <f t="shared" si="23"/>
        <v>Fm o.R.</v>
      </c>
      <c r="F151" s="57">
        <v>27</v>
      </c>
      <c r="G151" s="57">
        <v>19</v>
      </c>
      <c r="H151" s="86" t="str">
        <f t="shared" si="28"/>
        <v xml:space="preserve">Altertumweg </v>
      </c>
      <c r="I151" s="50">
        <f t="shared" si="24"/>
        <v>171</v>
      </c>
      <c r="J151" s="51"/>
      <c r="K151" s="98">
        <f t="shared" si="27"/>
        <v>170</v>
      </c>
      <c r="L151" s="53"/>
    </row>
    <row r="152" spans="1:12" x14ac:dyDescent="0.2">
      <c r="A152" s="74">
        <v>107</v>
      </c>
      <c r="B152" s="75">
        <v>36</v>
      </c>
      <c r="C152" s="57" t="str">
        <f>T("Hartlaubholz")</f>
        <v>Hartlaubholz</v>
      </c>
      <c r="D152" s="62">
        <v>2.0699999999999998</v>
      </c>
      <c r="E152" s="57" t="str">
        <f t="shared" si="23"/>
        <v>Fm o.R.</v>
      </c>
      <c r="F152" s="57">
        <v>14</v>
      </c>
      <c r="G152" s="57">
        <v>13</v>
      </c>
      <c r="H152" s="86" t="str">
        <f t="shared" si="28"/>
        <v xml:space="preserve">Altertumweg </v>
      </c>
      <c r="I152" s="50">
        <f t="shared" si="24"/>
        <v>196.64999999999998</v>
      </c>
      <c r="J152" s="51"/>
      <c r="K152" s="98">
        <f t="shared" si="27"/>
        <v>196</v>
      </c>
      <c r="L152" s="53"/>
    </row>
    <row r="153" spans="1:12" x14ac:dyDescent="0.2">
      <c r="A153" s="74">
        <v>107</v>
      </c>
      <c r="B153" s="75">
        <v>37</v>
      </c>
      <c r="C153" s="57" t="str">
        <f>T("Hartlaubholz")</f>
        <v>Hartlaubholz</v>
      </c>
      <c r="D153" s="62">
        <v>2.39</v>
      </c>
      <c r="E153" s="57" t="str">
        <f t="shared" si="23"/>
        <v>Fm o.R.</v>
      </c>
      <c r="F153" s="57">
        <v>11</v>
      </c>
      <c r="G153" s="57">
        <v>10</v>
      </c>
      <c r="H153" s="86" t="str">
        <f t="shared" si="28"/>
        <v xml:space="preserve">Altertumweg </v>
      </c>
      <c r="I153" s="50">
        <f t="shared" si="24"/>
        <v>227.05</v>
      </c>
      <c r="J153" s="51"/>
      <c r="K153" s="98">
        <f t="shared" si="27"/>
        <v>227</v>
      </c>
      <c r="L153" s="53"/>
    </row>
    <row r="154" spans="1:12" x14ac:dyDescent="0.2">
      <c r="A154" s="74">
        <v>107</v>
      </c>
      <c r="B154" s="75">
        <v>38</v>
      </c>
      <c r="C154" s="57" t="str">
        <f>T("Eiche")</f>
        <v>Eiche</v>
      </c>
      <c r="D154" s="62">
        <v>2.36</v>
      </c>
      <c r="E154" s="57" t="str">
        <f t="shared" si="23"/>
        <v>Fm o.R.</v>
      </c>
      <c r="F154" s="57">
        <v>19</v>
      </c>
      <c r="G154" s="57">
        <v>14</v>
      </c>
      <c r="H154" s="86" t="str">
        <f t="shared" si="28"/>
        <v xml:space="preserve">Altertumweg </v>
      </c>
      <c r="I154" s="50">
        <f t="shared" si="24"/>
        <v>224.2</v>
      </c>
      <c r="J154" s="51"/>
      <c r="K154" s="98">
        <f t="shared" si="27"/>
        <v>224</v>
      </c>
      <c r="L154" s="53"/>
    </row>
    <row r="155" spans="1:12" x14ac:dyDescent="0.2">
      <c r="A155" s="74">
        <v>107</v>
      </c>
      <c r="B155" s="75">
        <v>39</v>
      </c>
      <c r="C155" s="57" t="str">
        <f>T("Buche")</f>
        <v>Buche</v>
      </c>
      <c r="D155" s="62">
        <v>2.69</v>
      </c>
      <c r="E155" s="57" t="str">
        <f t="shared" si="23"/>
        <v>Fm o.R.</v>
      </c>
      <c r="F155" s="57">
        <v>33</v>
      </c>
      <c r="G155" s="57">
        <v>19</v>
      </c>
      <c r="H155" s="86" t="str">
        <f t="shared" si="28"/>
        <v xml:space="preserve">Altertumweg </v>
      </c>
      <c r="I155" s="50">
        <f t="shared" si="24"/>
        <v>255.54999999999998</v>
      </c>
      <c r="J155" s="51"/>
      <c r="K155" s="98">
        <f t="shared" si="27"/>
        <v>255</v>
      </c>
      <c r="L155" s="53"/>
    </row>
    <row r="156" spans="1:12" x14ac:dyDescent="0.2">
      <c r="B156" s="61"/>
      <c r="C156"/>
      <c r="D156" s="76">
        <f>SUM(D41:D155)</f>
        <v>325.74</v>
      </c>
      <c r="F156"/>
      <c r="G156"/>
      <c r="I156" s="89">
        <f t="shared" ref="I156" si="29">D156*95</f>
        <v>30945.3</v>
      </c>
      <c r="J156" s="51"/>
      <c r="K156" s="52">
        <f>SUM(K41:K155)</f>
        <v>28121</v>
      </c>
      <c r="L156" s="53"/>
    </row>
  </sheetData>
  <mergeCells count="1">
    <mergeCell ref="E23:H23"/>
  </mergeCells>
  <phoneticPr fontId="0" type="noConversion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&amp;L&amp;8&amp;D
&amp;T&amp;C&amp;08Fachanwendung Holz (Sicht Holzverkauf), Version 0.11</oddHeader>
    <oddFooter>&amp;C&amp;08Benutzer: FBOEER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sqref="A1:IV65536"/>
    </sheetView>
  </sheetViews>
  <sheetFormatPr baseColWidth="10" defaultRowHeight="12.75" x14ac:dyDescent="0.2"/>
  <cols>
    <col min="1" max="3" width="11.42578125" style="4"/>
    <col min="4" max="4" width="11.42578125" style="5"/>
    <col min="6" max="8" width="11.42578125" style="8"/>
    <col min="9" max="9" width="11.42578125" style="3"/>
    <col min="10" max="10" width="11.42578125" style="9"/>
    <col min="11" max="11" width="11.42578125" style="7"/>
    <col min="12" max="12" width="11.42578125" style="2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Mitarbeiter der Firma PRO</dc:creator>
  <cp:lastModifiedBy>Mühlbauer, Doris</cp:lastModifiedBy>
  <cp:lastPrinted>2025-02-20T09:21:44Z</cp:lastPrinted>
  <dcterms:created xsi:type="dcterms:W3CDTF">1998-02-19T10:49:48Z</dcterms:created>
  <dcterms:modified xsi:type="dcterms:W3CDTF">2025-02-20T09:56:40Z</dcterms:modified>
</cp:coreProperties>
</file>